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40" windowWidth="16380" windowHeight="7950" tabRatio="927" firstSheet="2" activeTab="10"/>
  </bookViews>
  <sheets>
    <sheet name="BRYŁA A" sheetId="1" r:id="rId1"/>
    <sheet name="BRYŁA B" sheetId="2" r:id="rId2"/>
    <sheet name="ADMINISTRACJA" sheetId="3" r:id="rId3"/>
    <sheet name="Oś. Rehabilitacji" sheetId="4" r:id="rId4"/>
    <sheet name="Przychodnia" sheetId="5" r:id="rId5"/>
    <sheet name="Apteka " sheetId="6" r:id="rId6"/>
    <sheet name="Rehabilitacja" sheetId="7" r:id="rId7"/>
    <sheet name="Paw. Psych " sheetId="8" r:id="rId8"/>
    <sheet name="Psychiatria nowa" sheetId="11" r:id="rId9"/>
    <sheet name="Zespoly wyjazdowe" sheetId="9" r:id="rId10"/>
    <sheet name="Zestawienie pow." sheetId="10" r:id="rId11"/>
  </sheets>
  <externalReferences>
    <externalReference r:id="rId12"/>
  </externalReferences>
  <definedNames>
    <definedName name="_xlnm.Print_Area" localSheetId="10">'Zestawienie pow.'!$A$4:$J$55</definedName>
  </definedNames>
  <calcPr calcId="125725" calcMode="manual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2" i="10"/>
  <c r="G51"/>
  <c r="G19"/>
  <c r="G22"/>
  <c r="J22" s="1"/>
  <c r="G26"/>
  <c r="J26" s="1"/>
  <c r="G30"/>
  <c r="J30" s="1"/>
  <c r="G31"/>
  <c r="J31" s="1"/>
  <c r="G34"/>
  <c r="J34" s="1"/>
  <c r="G16"/>
  <c r="J16" s="1"/>
  <c r="G12"/>
  <c r="J12" s="1"/>
  <c r="G8"/>
  <c r="G91"/>
  <c r="G125"/>
  <c r="G9" s="1"/>
  <c r="J9" s="1"/>
  <c r="G168"/>
  <c r="G10" s="1"/>
  <c r="J10" s="1"/>
  <c r="G212"/>
  <c r="G11" s="1"/>
  <c r="J11" s="1"/>
  <c r="G252"/>
  <c r="G303"/>
  <c r="G13" s="1"/>
  <c r="J13" s="1"/>
  <c r="G322"/>
  <c r="G14" s="1"/>
  <c r="J14" s="1"/>
  <c r="G348"/>
  <c r="G18" s="1"/>
  <c r="J18" s="1"/>
  <c r="G370"/>
  <c r="G15" s="1"/>
  <c r="J15" s="1"/>
  <c r="G420"/>
  <c r="G492"/>
  <c r="G527"/>
  <c r="G20" s="1"/>
  <c r="J20" s="1"/>
  <c r="G555"/>
  <c r="G21" s="1"/>
  <c r="J21" s="1"/>
  <c r="G625"/>
  <c r="G706"/>
  <c r="G23" s="1"/>
  <c r="G735"/>
  <c r="G25" s="1"/>
  <c r="J25" s="1"/>
  <c r="G756"/>
  <c r="G789"/>
  <c r="G27" s="1"/>
  <c r="J27" s="1"/>
  <c r="G824"/>
  <c r="G28" s="1"/>
  <c r="J28" s="1"/>
  <c r="G850"/>
  <c r="G29" s="1"/>
  <c r="J29" s="1"/>
  <c r="G876"/>
  <c r="G933"/>
  <c r="G32" s="1"/>
  <c r="J32" s="1"/>
  <c r="G959"/>
  <c r="G33" s="1"/>
  <c r="J33" s="1"/>
  <c r="G986"/>
  <c r="G35" s="1"/>
  <c r="J35" s="1"/>
  <c r="G1001"/>
  <c r="G1032"/>
  <c r="G36" s="1"/>
  <c r="J36" s="1"/>
  <c r="G1063"/>
  <c r="G37" s="1"/>
  <c r="J37" s="1"/>
  <c r="G1079"/>
  <c r="G38" s="1"/>
  <c r="J38" s="1"/>
  <c r="G1114"/>
  <c r="G39" s="1"/>
  <c r="J39" s="1"/>
  <c r="G1152"/>
  <c r="G40" s="1"/>
  <c r="J40" s="1"/>
  <c r="G1164"/>
  <c r="G41" s="1"/>
  <c r="J41" s="1"/>
  <c r="G1196"/>
  <c r="G42" s="1"/>
  <c r="J42" s="1"/>
  <c r="G1230"/>
  <c r="G43" s="1"/>
  <c r="J43" s="1"/>
  <c r="G1249"/>
  <c r="G44" s="1"/>
  <c r="J44" s="1"/>
  <c r="G1266"/>
  <c r="G45" s="1"/>
  <c r="J45" s="1"/>
  <c r="G53"/>
  <c r="E492"/>
  <c r="F492"/>
  <c r="H492"/>
  <c r="E706"/>
  <c r="F706"/>
  <c r="G54"/>
  <c r="J8" l="1"/>
  <c r="H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49"/>
  <c r="L648"/>
  <c r="L640"/>
  <c r="J633"/>
  <c r="J632"/>
  <c r="D304" i="2" l="1"/>
  <c r="H43" i="10" l="1"/>
  <c r="H1230"/>
  <c r="F36"/>
  <c r="J1033"/>
  <c r="H1032"/>
  <c r="H36" s="1"/>
  <c r="J716"/>
  <c r="I23"/>
  <c r="H23"/>
  <c r="E23"/>
  <c r="I20"/>
  <c r="I11"/>
  <c r="H11"/>
  <c r="J213"/>
  <c r="L211"/>
  <c r="L210"/>
  <c r="L209"/>
  <c r="G208"/>
  <c r="L208"/>
  <c r="D42" l="1"/>
  <c r="H1196"/>
  <c r="H42" s="1"/>
  <c r="F1196"/>
  <c r="F42" s="1"/>
  <c r="I1196"/>
  <c r="I42" s="1"/>
  <c r="E1196"/>
  <c r="E42" s="1"/>
  <c r="J1195"/>
  <c r="J1194"/>
  <c r="J1193"/>
  <c r="J1192"/>
  <c r="J1191"/>
  <c r="J1190"/>
  <c r="J1189"/>
  <c r="J1188"/>
  <c r="J1187"/>
  <c r="J1186"/>
  <c r="J1185"/>
  <c r="J1184"/>
  <c r="J1183"/>
  <c r="J1182"/>
  <c r="J1181"/>
  <c r="J1180"/>
  <c r="J1179"/>
  <c r="J1178"/>
  <c r="J1177"/>
  <c r="J1176"/>
  <c r="J1175"/>
  <c r="J1174"/>
  <c r="J1173"/>
  <c r="J1172"/>
  <c r="J1171"/>
  <c r="L1196"/>
  <c r="J1197" l="1"/>
  <c r="F1230"/>
  <c r="F43" s="1"/>
  <c r="I1230"/>
  <c r="I43" s="1"/>
  <c r="E1230"/>
  <c r="E43" s="1"/>
  <c r="D43"/>
  <c r="L1230"/>
  <c r="J1229"/>
  <c r="J1228"/>
  <c r="J1227"/>
  <c r="J1226"/>
  <c r="J1225"/>
  <c r="J1224"/>
  <c r="J1223"/>
  <c r="J1222"/>
  <c r="J1221"/>
  <c r="J1220"/>
  <c r="J1219"/>
  <c r="J1218"/>
  <c r="J1216"/>
  <c r="J1215"/>
  <c r="J1214"/>
  <c r="J1213"/>
  <c r="J1212"/>
  <c r="J1211"/>
  <c r="J1210"/>
  <c r="J1209"/>
  <c r="J1208"/>
  <c r="J1207"/>
  <c r="J1206"/>
  <c r="J1205"/>
  <c r="J1204"/>
  <c r="H165" i="11"/>
  <c r="H166" s="1"/>
  <c r="E41" i="10"/>
  <c r="J1165"/>
  <c r="F1164"/>
  <c r="F41" s="1"/>
  <c r="L1164"/>
  <c r="F1152"/>
  <c r="F40" s="1"/>
  <c r="E1152"/>
  <c r="E40" s="1"/>
  <c r="I1152"/>
  <c r="I40" s="1"/>
  <c r="H1152"/>
  <c r="H40" s="1"/>
  <c r="J1151"/>
  <c r="J1150"/>
  <c r="L1152"/>
  <c r="J1149"/>
  <c r="J1148"/>
  <c r="J1147"/>
  <c r="J1146"/>
  <c r="J1145"/>
  <c r="J1144"/>
  <c r="J1143"/>
  <c r="J1142"/>
  <c r="J1141"/>
  <c r="J1140"/>
  <c r="J1139"/>
  <c r="J1138"/>
  <c r="J1137"/>
  <c r="J1136"/>
  <c r="J1135"/>
  <c r="J1134"/>
  <c r="J1133"/>
  <c r="J1132"/>
  <c r="J1131"/>
  <c r="J1130"/>
  <c r="J1129"/>
  <c r="J1128"/>
  <c r="J1127"/>
  <c r="J1126"/>
  <c r="J1125"/>
  <c r="J1124"/>
  <c r="J1123"/>
  <c r="J1122"/>
  <c r="J1121"/>
  <c r="J1120"/>
  <c r="C97" i="11"/>
  <c r="I1114" i="10"/>
  <c r="I39" s="1"/>
  <c r="H1114"/>
  <c r="H39" s="1"/>
  <c r="F1114"/>
  <c r="F39" s="1"/>
  <c r="E1114"/>
  <c r="E39" s="1"/>
  <c r="J1113"/>
  <c r="J1112"/>
  <c r="J1111"/>
  <c r="J1110"/>
  <c r="J1109"/>
  <c r="J1108"/>
  <c r="J1107"/>
  <c r="J1106"/>
  <c r="J1105"/>
  <c r="J1104"/>
  <c r="J1103"/>
  <c r="J1100"/>
  <c r="J1102"/>
  <c r="J1101"/>
  <c r="J1096"/>
  <c r="J1095"/>
  <c r="J1099"/>
  <c r="J1098"/>
  <c r="J1097"/>
  <c r="J1094"/>
  <c r="J1093"/>
  <c r="J1091"/>
  <c r="J1092"/>
  <c r="J1090"/>
  <c r="J1089"/>
  <c r="J1088"/>
  <c r="J1087"/>
  <c r="J1086"/>
  <c r="J1085"/>
  <c r="L1114"/>
  <c r="I1079"/>
  <c r="I38" s="1"/>
  <c r="G1078"/>
  <c r="J1078" s="1"/>
  <c r="G1077"/>
  <c r="J1077" s="1"/>
  <c r="G1076"/>
  <c r="J1076" s="1"/>
  <c r="G1075"/>
  <c r="G1074"/>
  <c r="J1074" s="1"/>
  <c r="F1073"/>
  <c r="J1073" s="1"/>
  <c r="G1072"/>
  <c r="J1072" s="1"/>
  <c r="F1071"/>
  <c r="J1071" s="1"/>
  <c r="G1070"/>
  <c r="J1070" s="1"/>
  <c r="H1069"/>
  <c r="H1079" s="1"/>
  <c r="H38" s="1"/>
  <c r="H163" i="11"/>
  <c r="H140"/>
  <c r="H120"/>
  <c r="H92"/>
  <c r="H93" s="1"/>
  <c r="H57"/>
  <c r="H49"/>
  <c r="H18"/>
  <c r="I19" i="10"/>
  <c r="J493"/>
  <c r="L441"/>
  <c r="L440"/>
  <c r="L439"/>
  <c r="L438"/>
  <c r="L437"/>
  <c r="L436"/>
  <c r="J1231" l="1"/>
  <c r="J1115"/>
  <c r="J1153"/>
  <c r="F1079"/>
  <c r="F38" s="1"/>
  <c r="J1075"/>
  <c r="J1069"/>
  <c r="J1080" l="1"/>
  <c r="H9"/>
  <c r="H12"/>
  <c r="H21"/>
  <c r="H26"/>
  <c r="D313" i="2"/>
  <c r="D166" i="1" l="1"/>
  <c r="L1031" i="10" l="1"/>
  <c r="L1030"/>
  <c r="L1029"/>
  <c r="L1028"/>
  <c r="L1027"/>
  <c r="L948"/>
  <c r="L941"/>
  <c r="L435"/>
  <c r="L428" l="1"/>
  <c r="L387"/>
  <c r="L346"/>
  <c r="L320"/>
  <c r="L316"/>
  <c r="L312"/>
  <c r="I1063"/>
  <c r="L1057"/>
  <c r="L1056"/>
  <c r="L1054"/>
  <c r="L870"/>
  <c r="L869"/>
  <c r="L861"/>
  <c r="B861"/>
  <c r="I420" l="1"/>
  <c r="I16" s="1"/>
  <c r="D348" i="1"/>
  <c r="J378" i="10"/>
  <c r="J379"/>
  <c r="J380"/>
  <c r="J381"/>
  <c r="J382"/>
  <c r="J383"/>
  <c r="J384"/>
  <c r="L384" s="1"/>
  <c r="J385"/>
  <c r="J386"/>
  <c r="J387"/>
  <c r="J421" l="1"/>
  <c r="F46" i="5"/>
  <c r="F27"/>
  <c r="D27"/>
  <c r="F13"/>
  <c r="F21"/>
  <c r="B845" i="10"/>
  <c r="B841"/>
  <c r="G841" l="1"/>
  <c r="J1267"/>
  <c r="I1266"/>
  <c r="I45" s="1"/>
  <c r="F1266"/>
  <c r="F45" s="1"/>
  <c r="H1265"/>
  <c r="H1266" s="1"/>
  <c r="H45" s="1"/>
  <c r="G1264"/>
  <c r="G1263"/>
  <c r="G1262"/>
  <c r="G1261"/>
  <c r="G1260"/>
  <c r="G1259"/>
  <c r="G1258"/>
  <c r="G1257"/>
  <c r="G1256"/>
  <c r="J1250"/>
  <c r="I1249"/>
  <c r="I44" s="1"/>
  <c r="F1249"/>
  <c r="F44" s="1"/>
  <c r="H1248"/>
  <c r="H1249" s="1"/>
  <c r="H44" s="1"/>
  <c r="G1247"/>
  <c r="G1246"/>
  <c r="G1245"/>
  <c r="G1244"/>
  <c r="G1243"/>
  <c r="G1242"/>
  <c r="G1241"/>
  <c r="G1240"/>
  <c r="G1239"/>
  <c r="I1164"/>
  <c r="I41" s="1"/>
  <c r="H1164"/>
  <c r="H41" s="1"/>
  <c r="L1077"/>
  <c r="L1076"/>
  <c r="L1075"/>
  <c r="L1074"/>
  <c r="L1073"/>
  <c r="L1072"/>
  <c r="L1071"/>
  <c r="L1070"/>
  <c r="L1069"/>
  <c r="J1064"/>
  <c r="H1063"/>
  <c r="H37" s="1"/>
  <c r="E1063"/>
  <c r="E37" s="1"/>
  <c r="L1061"/>
  <c r="L1055"/>
  <c r="L1053"/>
  <c r="L1052"/>
  <c r="L1051"/>
  <c r="L1050"/>
  <c r="L1048"/>
  <c r="L1047"/>
  <c r="L1046"/>
  <c r="I37"/>
  <c r="L1041"/>
  <c r="L1038"/>
  <c r="I1026"/>
  <c r="I1025"/>
  <c r="I1024"/>
  <c r="G1023"/>
  <c r="G1022"/>
  <c r="G1021"/>
  <c r="I1020"/>
  <c r="G1019"/>
  <c r="I1018"/>
  <c r="G1014"/>
  <c r="G1013"/>
  <c r="G1012"/>
  <c r="G1011"/>
  <c r="G1010"/>
  <c r="J1002"/>
  <c r="I1001"/>
  <c r="H1001"/>
  <c r="G1000"/>
  <c r="L998"/>
  <c r="F998"/>
  <c r="L997"/>
  <c r="G997"/>
  <c r="L996"/>
  <c r="F996"/>
  <c r="G995"/>
  <c r="F994"/>
  <c r="J987"/>
  <c r="I986"/>
  <c r="H986"/>
  <c r="H35" s="1"/>
  <c r="E986"/>
  <c r="E35" s="1"/>
  <c r="L985"/>
  <c r="G985"/>
  <c r="L984"/>
  <c r="G984"/>
  <c r="L983"/>
  <c r="G983"/>
  <c r="L982"/>
  <c r="G982"/>
  <c r="L981"/>
  <c r="F981"/>
  <c r="F980"/>
  <c r="F979"/>
  <c r="F978"/>
  <c r="L977"/>
  <c r="F977"/>
  <c r="L976"/>
  <c r="F976"/>
  <c r="L975"/>
  <c r="F975"/>
  <c r="G974"/>
  <c r="L973"/>
  <c r="G973"/>
  <c r="L972"/>
  <c r="F972"/>
  <c r="L971"/>
  <c r="G971"/>
  <c r="L970"/>
  <c r="F970"/>
  <c r="L969"/>
  <c r="F969"/>
  <c r="L968"/>
  <c r="F968"/>
  <c r="L967"/>
  <c r="F967"/>
  <c r="G966"/>
  <c r="J960"/>
  <c r="I959"/>
  <c r="E959"/>
  <c r="E33" s="1"/>
  <c r="H959"/>
  <c r="H33" s="1"/>
  <c r="L949"/>
  <c r="J934"/>
  <c r="H933"/>
  <c r="H32" s="1"/>
  <c r="E933"/>
  <c r="E32" s="1"/>
  <c r="L932"/>
  <c r="I932"/>
  <c r="I931"/>
  <c r="L930"/>
  <c r="G930"/>
  <c r="F929"/>
  <c r="G928"/>
  <c r="G927"/>
  <c r="G926"/>
  <c r="G925"/>
  <c r="L924"/>
  <c r="F924"/>
  <c r="L923"/>
  <c r="F923"/>
  <c r="G922"/>
  <c r="G921"/>
  <c r="F920"/>
  <c r="F919"/>
  <c r="G918"/>
  <c r="G917"/>
  <c r="G916"/>
  <c r="G915"/>
  <c r="G914"/>
  <c r="G913"/>
  <c r="L912"/>
  <c r="F912"/>
  <c r="J906"/>
  <c r="H905"/>
  <c r="H31" s="1"/>
  <c r="I904"/>
  <c r="I905" s="1"/>
  <c r="I31" s="1"/>
  <c r="G903"/>
  <c r="G902"/>
  <c r="L901"/>
  <c r="F901"/>
  <c r="L900"/>
  <c r="F900"/>
  <c r="L899"/>
  <c r="F899"/>
  <c r="G898"/>
  <c r="L897"/>
  <c r="G897"/>
  <c r="L896"/>
  <c r="F896"/>
  <c r="L895"/>
  <c r="F895"/>
  <c r="L894"/>
  <c r="F894"/>
  <c r="L893"/>
  <c r="F893"/>
  <c r="L892"/>
  <c r="F892"/>
  <c r="G891"/>
  <c r="G890"/>
  <c r="G889"/>
  <c r="F888"/>
  <c r="F887"/>
  <c r="L886"/>
  <c r="F886"/>
  <c r="L885"/>
  <c r="E885"/>
  <c r="E905" s="1"/>
  <c r="E31" s="1"/>
  <c r="L884"/>
  <c r="F884"/>
  <c r="L883"/>
  <c r="F883"/>
  <c r="J877"/>
  <c r="H876"/>
  <c r="H30" s="1"/>
  <c r="I875"/>
  <c r="G874"/>
  <c r="L873"/>
  <c r="L872"/>
  <c r="L871"/>
  <c r="L868"/>
  <c r="F868"/>
  <c r="L867"/>
  <c r="L866"/>
  <c r="L865"/>
  <c r="L860"/>
  <c r="L859"/>
  <c r="L858"/>
  <c r="L857"/>
  <c r="I849"/>
  <c r="I850" s="1"/>
  <c r="I29" s="1"/>
  <c r="L848"/>
  <c r="H848"/>
  <c r="H847"/>
  <c r="G845"/>
  <c r="F844"/>
  <c r="F843"/>
  <c r="F842"/>
  <c r="L840"/>
  <c r="F840"/>
  <c r="L839"/>
  <c r="F839"/>
  <c r="L838"/>
  <c r="F838"/>
  <c r="L837"/>
  <c r="L836"/>
  <c r="F836"/>
  <c r="L835"/>
  <c r="F835"/>
  <c r="L834"/>
  <c r="G833"/>
  <c r="J825"/>
  <c r="H824"/>
  <c r="H28" s="1"/>
  <c r="G823"/>
  <c r="F822"/>
  <c r="L821"/>
  <c r="F821"/>
  <c r="F820"/>
  <c r="L819"/>
  <c r="F819"/>
  <c r="F818"/>
  <c r="L817"/>
  <c r="F817"/>
  <c r="F816"/>
  <c r="L815"/>
  <c r="F815"/>
  <c r="F814"/>
  <c r="F813"/>
  <c r="G812"/>
  <c r="L811"/>
  <c r="E811"/>
  <c r="E824" s="1"/>
  <c r="E28" s="1"/>
  <c r="F810"/>
  <c r="L809"/>
  <c r="F809"/>
  <c r="L808"/>
  <c r="F808"/>
  <c r="L807"/>
  <c r="G807"/>
  <c r="L806"/>
  <c r="G806"/>
  <c r="F805"/>
  <c r="L804"/>
  <c r="G804"/>
  <c r="F803"/>
  <c r="L802"/>
  <c r="F802"/>
  <c r="F801"/>
  <c r="L800"/>
  <c r="F800"/>
  <c r="L799"/>
  <c r="G799"/>
  <c r="L798"/>
  <c r="G798"/>
  <c r="L797"/>
  <c r="I797"/>
  <c r="I796"/>
  <c r="J790"/>
  <c r="H789"/>
  <c r="H27" s="1"/>
  <c r="E789"/>
  <c r="E27" s="1"/>
  <c r="F788"/>
  <c r="F787"/>
  <c r="F786"/>
  <c r="L785"/>
  <c r="F785"/>
  <c r="L784"/>
  <c r="F784"/>
  <c r="L783"/>
  <c r="F783"/>
  <c r="I782"/>
  <c r="F781"/>
  <c r="G780"/>
  <c r="L779"/>
  <c r="F779"/>
  <c r="L778"/>
  <c r="F778"/>
  <c r="L777"/>
  <c r="F777"/>
  <c r="L776"/>
  <c r="F776"/>
  <c r="L775"/>
  <c r="F775"/>
  <c r="L774"/>
  <c r="G774"/>
  <c r="L773"/>
  <c r="G773"/>
  <c r="L772"/>
  <c r="G772"/>
  <c r="G771"/>
  <c r="L770"/>
  <c r="G770"/>
  <c r="F769"/>
  <c r="G768"/>
  <c r="F767"/>
  <c r="G766"/>
  <c r="L765"/>
  <c r="G765"/>
  <c r="L764"/>
  <c r="I764"/>
  <c r="I763"/>
  <c r="J757"/>
  <c r="F756"/>
  <c r="F26" s="1"/>
  <c r="G754"/>
  <c r="I753"/>
  <c r="G752"/>
  <c r="G751"/>
  <c r="G750"/>
  <c r="G749"/>
  <c r="G748"/>
  <c r="G747"/>
  <c r="G746"/>
  <c r="G745"/>
  <c r="G744"/>
  <c r="I743"/>
  <c r="J736"/>
  <c r="H734"/>
  <c r="G733"/>
  <c r="L732"/>
  <c r="F732"/>
  <c r="L731"/>
  <c r="F731"/>
  <c r="F730"/>
  <c r="G729"/>
  <c r="L728"/>
  <c r="G728"/>
  <c r="L727"/>
  <c r="H727"/>
  <c r="G726"/>
  <c r="G725"/>
  <c r="L724"/>
  <c r="G724"/>
  <c r="L723"/>
  <c r="G723"/>
  <c r="L650"/>
  <c r="L647"/>
  <c r="L646"/>
  <c r="L645"/>
  <c r="L644"/>
  <c r="L643"/>
  <c r="L642"/>
  <c r="L641"/>
  <c r="L639"/>
  <c r="L637"/>
  <c r="L636"/>
  <c r="L633"/>
  <c r="L632"/>
  <c r="J626"/>
  <c r="L624"/>
  <c r="H624"/>
  <c r="B624"/>
  <c r="L623"/>
  <c r="H623"/>
  <c r="B623"/>
  <c r="L622"/>
  <c r="G622"/>
  <c r="B622"/>
  <c r="G621"/>
  <c r="B621"/>
  <c r="L620"/>
  <c r="G620"/>
  <c r="B620"/>
  <c r="L619"/>
  <c r="G619"/>
  <c r="B619"/>
  <c r="G618"/>
  <c r="B618"/>
  <c r="L617"/>
  <c r="G617"/>
  <c r="B617"/>
  <c r="L616"/>
  <c r="G616"/>
  <c r="B616"/>
  <c r="L615"/>
  <c r="H615"/>
  <c r="B615"/>
  <c r="L614"/>
  <c r="G614"/>
  <c r="B614"/>
  <c r="L613"/>
  <c r="G613"/>
  <c r="B613"/>
  <c r="L612"/>
  <c r="G612"/>
  <c r="B612"/>
  <c r="L611"/>
  <c r="G611"/>
  <c r="B611"/>
  <c r="L610"/>
  <c r="G610"/>
  <c r="B610"/>
  <c r="L609"/>
  <c r="G609"/>
  <c r="B609"/>
  <c r="L608"/>
  <c r="G608"/>
  <c r="B608"/>
  <c r="L607"/>
  <c r="F607"/>
  <c r="B607"/>
  <c r="L606"/>
  <c r="F606"/>
  <c r="B606"/>
  <c r="L605"/>
  <c r="G605"/>
  <c r="B605"/>
  <c r="L604"/>
  <c r="G604"/>
  <c r="B604"/>
  <c r="L603"/>
  <c r="G603"/>
  <c r="B603"/>
  <c r="L602"/>
  <c r="G602"/>
  <c r="B602"/>
  <c r="G601"/>
  <c r="B601"/>
  <c r="G600"/>
  <c r="B600"/>
  <c r="L599"/>
  <c r="G599"/>
  <c r="B599"/>
  <c r="L598"/>
  <c r="F598"/>
  <c r="B598"/>
  <c r="L597"/>
  <c r="F597"/>
  <c r="B597"/>
  <c r="L596"/>
  <c r="D596"/>
  <c r="B596"/>
  <c r="L595"/>
  <c r="G595"/>
  <c r="B595"/>
  <c r="L594"/>
  <c r="G594"/>
  <c r="B594"/>
  <c r="L593"/>
  <c r="G593"/>
  <c r="B593"/>
  <c r="L592"/>
  <c r="G592"/>
  <c r="B592"/>
  <c r="F591"/>
  <c r="B591"/>
  <c r="F590"/>
  <c r="B590"/>
  <c r="L589"/>
  <c r="E589"/>
  <c r="B589"/>
  <c r="L588"/>
  <c r="E588"/>
  <c r="B588"/>
  <c r="L587"/>
  <c r="F587"/>
  <c r="B587"/>
  <c r="L586"/>
  <c r="E586"/>
  <c r="B586"/>
  <c r="G585"/>
  <c r="B585"/>
  <c r="F584"/>
  <c r="B584"/>
  <c r="L583"/>
  <c r="F583"/>
  <c r="B583"/>
  <c r="L582"/>
  <c r="D582"/>
  <c r="B582"/>
  <c r="L581"/>
  <c r="F581"/>
  <c r="B581"/>
  <c r="L580"/>
  <c r="F580"/>
  <c r="B580"/>
  <c r="L579"/>
  <c r="D579"/>
  <c r="B579"/>
  <c r="L578"/>
  <c r="D578"/>
  <c r="B578"/>
  <c r="L577"/>
  <c r="D577"/>
  <c r="B577"/>
  <c r="L576"/>
  <c r="F576"/>
  <c r="B576"/>
  <c r="L575"/>
  <c r="F575"/>
  <c r="B575"/>
  <c r="L574"/>
  <c r="F574"/>
  <c r="B574"/>
  <c r="L573"/>
  <c r="F573"/>
  <c r="B573"/>
  <c r="L572"/>
  <c r="F572"/>
  <c r="B572"/>
  <c r="L571"/>
  <c r="F571"/>
  <c r="B571"/>
  <c r="L570"/>
  <c r="F570"/>
  <c r="B570"/>
  <c r="L569"/>
  <c r="G569"/>
  <c r="B569"/>
  <c r="L568"/>
  <c r="F568"/>
  <c r="B568"/>
  <c r="L567"/>
  <c r="F567"/>
  <c r="B567"/>
  <c r="L566"/>
  <c r="F566"/>
  <c r="B566"/>
  <c r="L565"/>
  <c r="F565"/>
  <c r="B565"/>
  <c r="L564"/>
  <c r="G564"/>
  <c r="B564"/>
  <c r="L563"/>
  <c r="G563"/>
  <c r="B563"/>
  <c r="L562"/>
  <c r="H562"/>
  <c r="B562"/>
  <c r="J556"/>
  <c r="L554"/>
  <c r="F554"/>
  <c r="B554"/>
  <c r="L553"/>
  <c r="G553"/>
  <c r="B553"/>
  <c r="L552"/>
  <c r="G552"/>
  <c r="B552"/>
  <c r="L551"/>
  <c r="G551"/>
  <c r="B551"/>
  <c r="F550"/>
  <c r="B550"/>
  <c r="F549"/>
  <c r="B549"/>
  <c r="F548"/>
  <c r="B548"/>
  <c r="L547"/>
  <c r="F547"/>
  <c r="B547"/>
  <c r="F546"/>
  <c r="B546"/>
  <c r="L545"/>
  <c r="F545"/>
  <c r="B545"/>
  <c r="L544"/>
  <c r="F544"/>
  <c r="B544"/>
  <c r="L543"/>
  <c r="F543"/>
  <c r="B543"/>
  <c r="L542"/>
  <c r="G542"/>
  <c r="B542"/>
  <c r="L541"/>
  <c r="F541"/>
  <c r="B541"/>
  <c r="L540"/>
  <c r="G540"/>
  <c r="B540"/>
  <c r="L539"/>
  <c r="G539"/>
  <c r="B539"/>
  <c r="F538"/>
  <c r="B538"/>
  <c r="G537"/>
  <c r="B537"/>
  <c r="G536"/>
  <c r="B536"/>
  <c r="G535"/>
  <c r="B535"/>
  <c r="J528"/>
  <c r="L526"/>
  <c r="F526"/>
  <c r="B526"/>
  <c r="L525"/>
  <c r="F525"/>
  <c r="B525"/>
  <c r="L523"/>
  <c r="H523"/>
  <c r="B523"/>
  <c r="L522"/>
  <c r="F522"/>
  <c r="B522"/>
  <c r="L521"/>
  <c r="G521"/>
  <c r="B521"/>
  <c r="G520"/>
  <c r="L519"/>
  <c r="F519"/>
  <c r="B519"/>
  <c r="L518"/>
  <c r="E518"/>
  <c r="B518"/>
  <c r="L517"/>
  <c r="F517"/>
  <c r="B517"/>
  <c r="H516"/>
  <c r="B516"/>
  <c r="L515"/>
  <c r="F515"/>
  <c r="B515"/>
  <c r="L514"/>
  <c r="F514"/>
  <c r="B514"/>
  <c r="L513"/>
  <c r="E513"/>
  <c r="B513"/>
  <c r="L512"/>
  <c r="F512"/>
  <c r="B512"/>
  <c r="L511"/>
  <c r="F511"/>
  <c r="B511"/>
  <c r="L510"/>
  <c r="G510"/>
  <c r="B510"/>
  <c r="L509"/>
  <c r="H509"/>
  <c r="B509"/>
  <c r="L508"/>
  <c r="F508"/>
  <c r="B508"/>
  <c r="L507"/>
  <c r="G507"/>
  <c r="B507"/>
  <c r="L506"/>
  <c r="G506"/>
  <c r="B506"/>
  <c r="B505"/>
  <c r="G504"/>
  <c r="B504"/>
  <c r="L503"/>
  <c r="G503"/>
  <c r="B503"/>
  <c r="L502"/>
  <c r="F502"/>
  <c r="B502"/>
  <c r="F501"/>
  <c r="B501"/>
  <c r="F500"/>
  <c r="B500"/>
  <c r="L499"/>
  <c r="F499"/>
  <c r="B499"/>
  <c r="G490"/>
  <c r="B490"/>
  <c r="G489"/>
  <c r="B489"/>
  <c r="L488"/>
  <c r="F488"/>
  <c r="B488"/>
  <c r="L487"/>
  <c r="F487"/>
  <c r="B487"/>
  <c r="L486"/>
  <c r="F486"/>
  <c r="B486"/>
  <c r="L485"/>
  <c r="G485"/>
  <c r="B485"/>
  <c r="L484"/>
  <c r="G484"/>
  <c r="B484"/>
  <c r="L483"/>
  <c r="G483"/>
  <c r="B483"/>
  <c r="L482"/>
  <c r="G482"/>
  <c r="B482"/>
  <c r="L481"/>
  <c r="E481"/>
  <c r="B481"/>
  <c r="L480"/>
  <c r="G480"/>
  <c r="B480"/>
  <c r="L479"/>
  <c r="G479"/>
  <c r="B479"/>
  <c r="L478"/>
  <c r="G478"/>
  <c r="B478"/>
  <c r="L477"/>
  <c r="G477"/>
  <c r="B477"/>
  <c r="L476"/>
  <c r="F476"/>
  <c r="B476"/>
  <c r="L475"/>
  <c r="E475"/>
  <c r="B475"/>
  <c r="L474"/>
  <c r="E474"/>
  <c r="B474"/>
  <c r="G473"/>
  <c r="B473"/>
  <c r="G472"/>
  <c r="B472"/>
  <c r="L471"/>
  <c r="F471"/>
  <c r="B471"/>
  <c r="L470"/>
  <c r="G470"/>
  <c r="B470"/>
  <c r="L469"/>
  <c r="H469"/>
  <c r="B469"/>
  <c r="L468"/>
  <c r="G468"/>
  <c r="B468"/>
  <c r="G467"/>
  <c r="B467"/>
  <c r="L464"/>
  <c r="E464"/>
  <c r="B464"/>
  <c r="H463"/>
  <c r="B463"/>
  <c r="L462"/>
  <c r="E462"/>
  <c r="B462"/>
  <c r="H461"/>
  <c r="B461"/>
  <c r="L460"/>
  <c r="G460"/>
  <c r="B460"/>
  <c r="F459"/>
  <c r="B459"/>
  <c r="F458"/>
  <c r="B458"/>
  <c r="F457"/>
  <c r="B457"/>
  <c r="L456"/>
  <c r="H456"/>
  <c r="B456"/>
  <c r="G455"/>
  <c r="B455"/>
  <c r="G454"/>
  <c r="B454"/>
  <c r="B465" s="1"/>
  <c r="L453"/>
  <c r="G453"/>
  <c r="B453"/>
  <c r="L452"/>
  <c r="E452"/>
  <c r="B452"/>
  <c r="L451"/>
  <c r="F451"/>
  <c r="B451"/>
  <c r="L450"/>
  <c r="F450"/>
  <c r="B450"/>
  <c r="L449"/>
  <c r="G449"/>
  <c r="B449"/>
  <c r="L448"/>
  <c r="E448"/>
  <c r="B448"/>
  <c r="G447"/>
  <c r="B447"/>
  <c r="F446"/>
  <c r="B446"/>
  <c r="G445"/>
  <c r="B445"/>
  <c r="L444"/>
  <c r="G444"/>
  <c r="B444"/>
  <c r="L443"/>
  <c r="G443"/>
  <c r="B443"/>
  <c r="L442"/>
  <c r="G442"/>
  <c r="B442"/>
  <c r="L434"/>
  <c r="G434"/>
  <c r="L433"/>
  <c r="G433"/>
  <c r="B433"/>
  <c r="L432"/>
  <c r="G432"/>
  <c r="B432"/>
  <c r="L431"/>
  <c r="G431"/>
  <c r="B431"/>
  <c r="L430"/>
  <c r="F430"/>
  <c r="B430"/>
  <c r="F429"/>
  <c r="B429"/>
  <c r="F428"/>
  <c r="B428"/>
  <c r="G419"/>
  <c r="B419"/>
  <c r="G418"/>
  <c r="B418"/>
  <c r="G417"/>
  <c r="B417"/>
  <c r="G416"/>
  <c r="B416"/>
  <c r="G415"/>
  <c r="B415"/>
  <c r="G414"/>
  <c r="B414"/>
  <c r="G413"/>
  <c r="B413"/>
  <c r="G412"/>
  <c r="B412"/>
  <c r="G411"/>
  <c r="B411"/>
  <c r="G410"/>
  <c r="B410"/>
  <c r="G409"/>
  <c r="B409"/>
  <c r="G408"/>
  <c r="B408"/>
  <c r="G407"/>
  <c r="B407"/>
  <c r="H406"/>
  <c r="B406"/>
  <c r="G405"/>
  <c r="B405"/>
  <c r="G404"/>
  <c r="B404"/>
  <c r="H403"/>
  <c r="L403" s="1"/>
  <c r="B403"/>
  <c r="H402"/>
  <c r="B402"/>
  <c r="G401"/>
  <c r="B401"/>
  <c r="G400"/>
  <c r="B400"/>
  <c r="G399"/>
  <c r="B399"/>
  <c r="G398"/>
  <c r="B398"/>
  <c r="G397"/>
  <c r="B397"/>
  <c r="G396"/>
  <c r="B396"/>
  <c r="G395"/>
  <c r="B395"/>
  <c r="G394"/>
  <c r="B394"/>
  <c r="H393"/>
  <c r="B393"/>
  <c r="G392"/>
  <c r="B392"/>
  <c r="G391"/>
  <c r="B391"/>
  <c r="G390"/>
  <c r="B390"/>
  <c r="H389"/>
  <c r="L389" s="1"/>
  <c r="B389"/>
  <c r="H388"/>
  <c r="B388"/>
  <c r="J371"/>
  <c r="I369"/>
  <c r="B369"/>
  <c r="G368"/>
  <c r="B368"/>
  <c r="G367"/>
  <c r="B367"/>
  <c r="G366"/>
  <c r="B366"/>
  <c r="I365"/>
  <c r="I370" s="1"/>
  <c r="I15" s="1"/>
  <c r="B365"/>
  <c r="G364"/>
  <c r="B364"/>
  <c r="G363"/>
  <c r="B363"/>
  <c r="G362"/>
  <c r="B362"/>
  <c r="G361"/>
  <c r="B361"/>
  <c r="G360"/>
  <c r="B360"/>
  <c r="H359"/>
  <c r="B359"/>
  <c r="G358"/>
  <c r="B358"/>
  <c r="G357"/>
  <c r="B357"/>
  <c r="H356"/>
  <c r="B356"/>
  <c r="J349"/>
  <c r="H347"/>
  <c r="H348" s="1"/>
  <c r="H18" s="1"/>
  <c r="B347"/>
  <c r="I346"/>
  <c r="B346"/>
  <c r="G345"/>
  <c r="B345"/>
  <c r="G344"/>
  <c r="B344"/>
  <c r="I343"/>
  <c r="B343"/>
  <c r="G342"/>
  <c r="B342"/>
  <c r="G341"/>
  <c r="B341"/>
  <c r="G340"/>
  <c r="B340"/>
  <c r="G339"/>
  <c r="B339"/>
  <c r="G338"/>
  <c r="B338"/>
  <c r="G337"/>
  <c r="B337"/>
  <c r="G336"/>
  <c r="B336"/>
  <c r="G335"/>
  <c r="B335"/>
  <c r="I334"/>
  <c r="B334"/>
  <c r="G333"/>
  <c r="B333"/>
  <c r="G332"/>
  <c r="B332"/>
  <c r="G331"/>
  <c r="B331"/>
  <c r="G330"/>
  <c r="B330"/>
  <c r="I329"/>
  <c r="L329" s="1"/>
  <c r="B329"/>
  <c r="J323"/>
  <c r="H321"/>
  <c r="H320"/>
  <c r="H319"/>
  <c r="B319"/>
  <c r="L318"/>
  <c r="H318"/>
  <c r="B318"/>
  <c r="H317"/>
  <c r="B317"/>
  <c r="H316"/>
  <c r="B316"/>
  <c r="H315"/>
  <c r="B315"/>
  <c r="L314"/>
  <c r="G314"/>
  <c r="B314"/>
  <c r="G313"/>
  <c r="B313"/>
  <c r="H312"/>
  <c r="B312"/>
  <c r="H311"/>
  <c r="B311"/>
  <c r="J304"/>
  <c r="L302"/>
  <c r="F302"/>
  <c r="B302"/>
  <c r="F301"/>
  <c r="B301"/>
  <c r="L300"/>
  <c r="F300"/>
  <c r="B300"/>
  <c r="L299"/>
  <c r="G299"/>
  <c r="B299"/>
  <c r="L298"/>
  <c r="F298"/>
  <c r="B298"/>
  <c r="F297"/>
  <c r="B297"/>
  <c r="L296"/>
  <c r="F296"/>
  <c r="B296"/>
  <c r="L295"/>
  <c r="F295"/>
  <c r="B295"/>
  <c r="F294"/>
  <c r="B294"/>
  <c r="L293"/>
  <c r="F293"/>
  <c r="B293"/>
  <c r="L292"/>
  <c r="F292"/>
  <c r="B292"/>
  <c r="L291"/>
  <c r="G291"/>
  <c r="B291"/>
  <c r="G290"/>
  <c r="B290"/>
  <c r="L289"/>
  <c r="F289"/>
  <c r="B289"/>
  <c r="L288"/>
  <c r="G288"/>
  <c r="B288"/>
  <c r="L287"/>
  <c r="F287"/>
  <c r="B287"/>
  <c r="L286"/>
  <c r="F286"/>
  <c r="B286"/>
  <c r="L285"/>
  <c r="F285"/>
  <c r="B285"/>
  <c r="L284"/>
  <c r="F284"/>
  <c r="B284"/>
  <c r="F283"/>
  <c r="B283"/>
  <c r="F282"/>
  <c r="B282"/>
  <c r="H281"/>
  <c r="B281"/>
  <c r="L280"/>
  <c r="G280"/>
  <c r="B280"/>
  <c r="L279"/>
  <c r="G279"/>
  <c r="B279"/>
  <c r="L278"/>
  <c r="G278"/>
  <c r="B278"/>
  <c r="L277"/>
  <c r="F277"/>
  <c r="B277"/>
  <c r="L276"/>
  <c r="F276"/>
  <c r="B276"/>
  <c r="F275"/>
  <c r="B275"/>
  <c r="F274"/>
  <c r="B274"/>
  <c r="L273"/>
  <c r="G273"/>
  <c r="B273"/>
  <c r="L272"/>
  <c r="G272"/>
  <c r="B272"/>
  <c r="F271"/>
  <c r="B271"/>
  <c r="G270"/>
  <c r="B270"/>
  <c r="H269"/>
  <c r="B269"/>
  <c r="L268"/>
  <c r="G268"/>
  <c r="B268"/>
  <c r="L267"/>
  <c r="F267"/>
  <c r="B267"/>
  <c r="L266"/>
  <c r="G266"/>
  <c r="B266"/>
  <c r="L265"/>
  <c r="G265"/>
  <c r="B265"/>
  <c r="F264"/>
  <c r="B264"/>
  <c r="L263"/>
  <c r="G263"/>
  <c r="B263"/>
  <c r="L262"/>
  <c r="E262"/>
  <c r="E303" s="1"/>
  <c r="E13" s="1"/>
  <c r="B262"/>
  <c r="L261"/>
  <c r="G261"/>
  <c r="B261"/>
  <c r="L260"/>
  <c r="F260"/>
  <c r="B260"/>
  <c r="L259"/>
  <c r="F259"/>
  <c r="B259"/>
  <c r="L258"/>
  <c r="F258"/>
  <c r="B258"/>
  <c r="J253"/>
  <c r="L251"/>
  <c r="F251"/>
  <c r="B251"/>
  <c r="F250"/>
  <c r="B250"/>
  <c r="L249"/>
  <c r="F249"/>
  <c r="B249"/>
  <c r="L248"/>
  <c r="F248"/>
  <c r="B248"/>
  <c r="F247"/>
  <c r="B247"/>
  <c r="L246"/>
  <c r="F246"/>
  <c r="B246"/>
  <c r="L245"/>
  <c r="F245"/>
  <c r="B245"/>
  <c r="L244"/>
  <c r="G244"/>
  <c r="B244"/>
  <c r="L243"/>
  <c r="F243"/>
  <c r="B243"/>
  <c r="F242"/>
  <c r="B242"/>
  <c r="L241"/>
  <c r="F241"/>
  <c r="B241"/>
  <c r="L240"/>
  <c r="F240"/>
  <c r="B240"/>
  <c r="F239"/>
  <c r="B239"/>
  <c r="L238"/>
  <c r="F238"/>
  <c r="B238"/>
  <c r="L237"/>
  <c r="G237"/>
  <c r="B237"/>
  <c r="L236"/>
  <c r="F236"/>
  <c r="B236"/>
  <c r="L235"/>
  <c r="G235"/>
  <c r="B235"/>
  <c r="G234"/>
  <c r="B234"/>
  <c r="L233"/>
  <c r="G233"/>
  <c r="B233"/>
  <c r="L232"/>
  <c r="G232"/>
  <c r="B232"/>
  <c r="L231"/>
  <c r="F231"/>
  <c r="B231"/>
  <c r="L230"/>
  <c r="E230"/>
  <c r="B230"/>
  <c r="F229"/>
  <c r="B229"/>
  <c r="L228"/>
  <c r="G228"/>
  <c r="B228"/>
  <c r="L227"/>
  <c r="E227"/>
  <c r="B227"/>
  <c r="L226"/>
  <c r="G226"/>
  <c r="B226"/>
  <c r="L225"/>
  <c r="E225"/>
  <c r="B225"/>
  <c r="L224"/>
  <c r="G224"/>
  <c r="B224"/>
  <c r="G223"/>
  <c r="B223"/>
  <c r="L222"/>
  <c r="F222"/>
  <c r="B222"/>
  <c r="F221"/>
  <c r="B221"/>
  <c r="L220"/>
  <c r="F220"/>
  <c r="B220"/>
  <c r="L219"/>
  <c r="F219"/>
  <c r="B219"/>
  <c r="L207"/>
  <c r="G207"/>
  <c r="B207"/>
  <c r="G206"/>
  <c r="B206"/>
  <c r="L205"/>
  <c r="G205"/>
  <c r="B205"/>
  <c r="L204"/>
  <c r="G204"/>
  <c r="B204"/>
  <c r="L203"/>
  <c r="F203"/>
  <c r="B203"/>
  <c r="F202"/>
  <c r="B202"/>
  <c r="L201"/>
  <c r="F201"/>
  <c r="B201"/>
  <c r="L200"/>
  <c r="F200"/>
  <c r="B200"/>
  <c r="F199"/>
  <c r="B199"/>
  <c r="L198"/>
  <c r="F198"/>
  <c r="B198"/>
  <c r="L197"/>
  <c r="G197"/>
  <c r="B197"/>
  <c r="L196"/>
  <c r="E196"/>
  <c r="B196"/>
  <c r="L195"/>
  <c r="F195"/>
  <c r="B195"/>
  <c r="F194"/>
  <c r="B194"/>
  <c r="L193"/>
  <c r="F193"/>
  <c r="B193"/>
  <c r="L192"/>
  <c r="F192"/>
  <c r="B192"/>
  <c r="F191"/>
  <c r="B191"/>
  <c r="L190"/>
  <c r="F190"/>
  <c r="B190"/>
  <c r="L189"/>
  <c r="F189"/>
  <c r="B189"/>
  <c r="L188"/>
  <c r="F188"/>
  <c r="B188"/>
  <c r="F187"/>
  <c r="B187"/>
  <c r="L186"/>
  <c r="F186"/>
  <c r="B186"/>
  <c r="L185"/>
  <c r="G185"/>
  <c r="B185"/>
  <c r="L184"/>
  <c r="G184"/>
  <c r="B184"/>
  <c r="L183"/>
  <c r="G183"/>
  <c r="B183"/>
  <c r="L182"/>
  <c r="E182"/>
  <c r="B182"/>
  <c r="L181"/>
  <c r="E181"/>
  <c r="B181"/>
  <c r="L180"/>
  <c r="G180"/>
  <c r="B180"/>
  <c r="L179"/>
  <c r="F179"/>
  <c r="B179"/>
  <c r="F178"/>
  <c r="B178"/>
  <c r="L177"/>
  <c r="F177"/>
  <c r="B177"/>
  <c r="L176"/>
  <c r="F176"/>
  <c r="B176"/>
  <c r="L175"/>
  <c r="F175"/>
  <c r="B175"/>
  <c r="J169"/>
  <c r="H168"/>
  <c r="H10" s="1"/>
  <c r="D168"/>
  <c r="D10" s="1"/>
  <c r="L167"/>
  <c r="G167"/>
  <c r="B167"/>
  <c r="L166"/>
  <c r="F166"/>
  <c r="B166"/>
  <c r="F165"/>
  <c r="B165"/>
  <c r="L164"/>
  <c r="F164"/>
  <c r="B164"/>
  <c r="L163"/>
  <c r="G163"/>
  <c r="B163"/>
  <c r="L162"/>
  <c r="F162"/>
  <c r="B162"/>
  <c r="L161"/>
  <c r="F161"/>
  <c r="B161"/>
  <c r="L160"/>
  <c r="F160"/>
  <c r="B160"/>
  <c r="L159"/>
  <c r="F159"/>
  <c r="B159"/>
  <c r="L158"/>
  <c r="F158"/>
  <c r="B158"/>
  <c r="L157"/>
  <c r="F157"/>
  <c r="B157"/>
  <c r="L156"/>
  <c r="F156"/>
  <c r="B156"/>
  <c r="F155"/>
  <c r="B155"/>
  <c r="L154"/>
  <c r="F154"/>
  <c r="B154"/>
  <c r="L153"/>
  <c r="F153"/>
  <c r="B153"/>
  <c r="F152"/>
  <c r="B152"/>
  <c r="L151"/>
  <c r="F151"/>
  <c r="B151"/>
  <c r="L150"/>
  <c r="G150"/>
  <c r="B150"/>
  <c r="F149"/>
  <c r="B149"/>
  <c r="L148"/>
  <c r="F148"/>
  <c r="B148"/>
  <c r="L147"/>
  <c r="G147"/>
  <c r="B147"/>
  <c r="L146"/>
  <c r="G146"/>
  <c r="B146"/>
  <c r="L145"/>
  <c r="G145"/>
  <c r="B145"/>
  <c r="F144"/>
  <c r="B144"/>
  <c r="L143"/>
  <c r="G143"/>
  <c r="B143"/>
  <c r="L142"/>
  <c r="G142"/>
  <c r="B142"/>
  <c r="L141"/>
  <c r="F141"/>
  <c r="B141"/>
  <c r="L140"/>
  <c r="F140"/>
  <c r="B140"/>
  <c r="L139"/>
  <c r="E139"/>
  <c r="B139"/>
  <c r="L138"/>
  <c r="E138"/>
  <c r="B138"/>
  <c r="L137"/>
  <c r="F137"/>
  <c r="B137"/>
  <c r="F136"/>
  <c r="B136"/>
  <c r="L135"/>
  <c r="F135"/>
  <c r="B135"/>
  <c r="L134"/>
  <c r="F134"/>
  <c r="B134"/>
  <c r="L133"/>
  <c r="F133"/>
  <c r="B133"/>
  <c r="J126"/>
  <c r="D125"/>
  <c r="D9" s="1"/>
  <c r="L124"/>
  <c r="F124"/>
  <c r="B124"/>
  <c r="F123"/>
  <c r="B123"/>
  <c r="L122"/>
  <c r="F122"/>
  <c r="B122"/>
  <c r="L121"/>
  <c r="F121"/>
  <c r="B121"/>
  <c r="L120"/>
  <c r="F120"/>
  <c r="B120"/>
  <c r="L119"/>
  <c r="E119"/>
  <c r="B119"/>
  <c r="L118"/>
  <c r="G118"/>
  <c r="B118"/>
  <c r="L117"/>
  <c r="G117"/>
  <c r="B117"/>
  <c r="L116"/>
  <c r="E116"/>
  <c r="B116"/>
  <c r="F115"/>
  <c r="B115"/>
  <c r="G114"/>
  <c r="B114"/>
  <c r="L113"/>
  <c r="G113"/>
  <c r="B113"/>
  <c r="L112"/>
  <c r="B112"/>
  <c r="F111"/>
  <c r="B111"/>
  <c r="L110"/>
  <c r="F110"/>
  <c r="B110"/>
  <c r="L109"/>
  <c r="F109"/>
  <c r="B109"/>
  <c r="F108"/>
  <c r="B108"/>
  <c r="L107"/>
  <c r="F107"/>
  <c r="B107"/>
  <c r="F106"/>
  <c r="B106"/>
  <c r="L105"/>
  <c r="F105"/>
  <c r="B105"/>
  <c r="L104"/>
  <c r="G104"/>
  <c r="B104"/>
  <c r="L103"/>
  <c r="F103"/>
  <c r="B103"/>
  <c r="F102"/>
  <c r="B102"/>
  <c r="L101"/>
  <c r="F101"/>
  <c r="B101"/>
  <c r="F100"/>
  <c r="B100"/>
  <c r="L99"/>
  <c r="F99"/>
  <c r="B99"/>
  <c r="L98"/>
  <c r="G98"/>
  <c r="B98"/>
  <c r="C97"/>
  <c r="J92"/>
  <c r="L90"/>
  <c r="F90"/>
  <c r="B90"/>
  <c r="F89"/>
  <c r="B89"/>
  <c r="L88"/>
  <c r="F88"/>
  <c r="B88"/>
  <c r="L87"/>
  <c r="F87"/>
  <c r="B87"/>
  <c r="L86"/>
  <c r="F86"/>
  <c r="B86"/>
  <c r="L85"/>
  <c r="F85"/>
  <c r="B85"/>
  <c r="L84"/>
  <c r="F84"/>
  <c r="B84"/>
  <c r="L83"/>
  <c r="F83"/>
  <c r="B83"/>
  <c r="L82"/>
  <c r="F82"/>
  <c r="B82"/>
  <c r="L81"/>
  <c r="E81"/>
  <c r="E91" s="1"/>
  <c r="E8" s="1"/>
  <c r="B81"/>
  <c r="F80"/>
  <c r="B80"/>
  <c r="L79"/>
  <c r="F79"/>
  <c r="B79"/>
  <c r="L78"/>
  <c r="G78"/>
  <c r="B78"/>
  <c r="L77"/>
  <c r="G77"/>
  <c r="B77"/>
  <c r="F76"/>
  <c r="B76"/>
  <c r="L75"/>
  <c r="F75"/>
  <c r="B75"/>
  <c r="L74"/>
  <c r="F74"/>
  <c r="B74"/>
  <c r="F73"/>
  <c r="B73"/>
  <c r="L72"/>
  <c r="F72"/>
  <c r="B72"/>
  <c r="F71"/>
  <c r="B71"/>
  <c r="L70"/>
  <c r="F70"/>
  <c r="B70"/>
  <c r="L69"/>
  <c r="F69"/>
  <c r="B69"/>
  <c r="F68"/>
  <c r="B68"/>
  <c r="L67"/>
  <c r="F67"/>
  <c r="B67"/>
  <c r="F66"/>
  <c r="B66"/>
  <c r="L65"/>
  <c r="F65"/>
  <c r="B65"/>
  <c r="E45"/>
  <c r="D45"/>
  <c r="E44"/>
  <c r="D44"/>
  <c r="D41"/>
  <c r="D40"/>
  <c r="D39"/>
  <c r="E38"/>
  <c r="D38"/>
  <c r="D37"/>
  <c r="E36"/>
  <c r="D36"/>
  <c r="I35"/>
  <c r="D35"/>
  <c r="I33"/>
  <c r="D33"/>
  <c r="D32"/>
  <c r="D31"/>
  <c r="E30"/>
  <c r="D30"/>
  <c r="E29"/>
  <c r="D29"/>
  <c r="D28"/>
  <c r="D27"/>
  <c r="E26"/>
  <c r="D26"/>
  <c r="I25"/>
  <c r="E25"/>
  <c r="D25"/>
  <c r="I22"/>
  <c r="I21"/>
  <c r="E21"/>
  <c r="D21"/>
  <c r="D20"/>
  <c r="D19"/>
  <c r="F18"/>
  <c r="E18"/>
  <c r="D18"/>
  <c r="F16"/>
  <c r="E16"/>
  <c r="D16"/>
  <c r="F15"/>
  <c r="E15"/>
  <c r="D15"/>
  <c r="I14"/>
  <c r="F14"/>
  <c r="E14"/>
  <c r="D14"/>
  <c r="I13"/>
  <c r="D13"/>
  <c r="I12"/>
  <c r="D12"/>
  <c r="D11"/>
  <c r="I10"/>
  <c r="I9"/>
  <c r="I8"/>
  <c r="H8"/>
  <c r="D8"/>
  <c r="E31" i="9"/>
  <c r="E14"/>
  <c r="E206" i="8"/>
  <c r="E176"/>
  <c r="E156"/>
  <c r="E128"/>
  <c r="E98"/>
  <c r="E95"/>
  <c r="E73"/>
  <c r="E50"/>
  <c r="D38" i="7"/>
  <c r="D25"/>
  <c r="D27" i="6"/>
  <c r="D18"/>
  <c r="D29" s="1"/>
  <c r="D108" i="5"/>
  <c r="D105"/>
  <c r="D79"/>
  <c r="D81" s="1"/>
  <c r="D51"/>
  <c r="D48"/>
  <c r="D21"/>
  <c r="D25" s="1"/>
  <c r="E84" i="4"/>
  <c r="E52"/>
  <c r="E22"/>
  <c r="D52" i="3"/>
  <c r="D32"/>
  <c r="D9"/>
  <c r="D226" i="2"/>
  <c r="D157"/>
  <c r="D158" s="1"/>
  <c r="D137"/>
  <c r="D113"/>
  <c r="D80"/>
  <c r="D69"/>
  <c r="F19"/>
  <c r="D333" i="1"/>
  <c r="D285"/>
  <c r="D250"/>
  <c r="D235"/>
  <c r="H206"/>
  <c r="H205"/>
  <c r="D204"/>
  <c r="H167"/>
  <c r="H119"/>
  <c r="H118"/>
  <c r="D117"/>
  <c r="H76"/>
  <c r="H75"/>
  <c r="H74"/>
  <c r="D73"/>
  <c r="H41"/>
  <c r="H40"/>
  <c r="H39"/>
  <c r="H38"/>
  <c r="D37"/>
  <c r="F212" i="10" l="1"/>
  <c r="F11" s="1"/>
  <c r="E212"/>
  <c r="E11" s="1"/>
  <c r="I1032"/>
  <c r="I36" s="1"/>
  <c r="F19"/>
  <c r="F23"/>
  <c r="J23" s="1"/>
  <c r="H19"/>
  <c r="F527"/>
  <c r="F20" s="1"/>
  <c r="H333" i="1"/>
  <c r="H53" i="10"/>
  <c r="F933"/>
  <c r="F32" s="1"/>
  <c r="F168"/>
  <c r="F10" s="1"/>
  <c r="H303"/>
  <c r="H13" s="1"/>
  <c r="H735"/>
  <c r="H25" s="1"/>
  <c r="H420"/>
  <c r="H16" s="1"/>
  <c r="F625"/>
  <c r="F22" s="1"/>
  <c r="D625"/>
  <c r="D22" s="1"/>
  <c r="F959"/>
  <c r="F33" s="1"/>
  <c r="F905"/>
  <c r="F31" s="1"/>
  <c r="J841"/>
  <c r="J851" s="1"/>
  <c r="F252"/>
  <c r="F12" s="1"/>
  <c r="I756"/>
  <c r="I26" s="1"/>
  <c r="H850"/>
  <c r="H29" s="1"/>
  <c r="F1001"/>
  <c r="F34" s="1"/>
  <c r="E625"/>
  <c r="E22" s="1"/>
  <c r="I789"/>
  <c r="I27" s="1"/>
  <c r="F125"/>
  <c r="F9" s="1"/>
  <c r="F1063"/>
  <c r="F37" s="1"/>
  <c r="F91"/>
  <c r="F8" s="1"/>
  <c r="E168"/>
  <c r="E10" s="1"/>
  <c r="F303"/>
  <c r="F13" s="1"/>
  <c r="I348"/>
  <c r="I18" s="1"/>
  <c r="H527"/>
  <c r="H20" s="1"/>
  <c r="H625"/>
  <c r="H22" s="1"/>
  <c r="F735"/>
  <c r="F25" s="1"/>
  <c r="F789"/>
  <c r="F27" s="1"/>
  <c r="I824"/>
  <c r="I28" s="1"/>
  <c r="F876"/>
  <c r="F30" s="1"/>
  <c r="G905"/>
  <c r="I933"/>
  <c r="I32" s="1"/>
  <c r="F986"/>
  <c r="F35" s="1"/>
  <c r="I876"/>
  <c r="I30" s="1"/>
  <c r="E125"/>
  <c r="E9" s="1"/>
  <c r="E252"/>
  <c r="E12" s="1"/>
  <c r="E527"/>
  <c r="E20" s="1"/>
  <c r="F824"/>
  <c r="F28" s="1"/>
  <c r="F850"/>
  <c r="F29" s="1"/>
  <c r="F555"/>
  <c r="F21" s="1"/>
  <c r="F69" i="2"/>
  <c r="F80" s="1"/>
  <c r="H370" i="10"/>
  <c r="H15" s="1"/>
  <c r="E19"/>
  <c r="H322"/>
  <c r="H14" s="1"/>
  <c r="J19" l="1"/>
  <c r="F50"/>
  <c r="L18" l="1"/>
  <c r="L25" s="1"/>
  <c r="E47"/>
  <c r="E24"/>
  <c r="E715"/>
  <c r="L47"/>
  <c r="J47"/>
  <c r="D706"/>
  <c r="G715"/>
  <c r="G24"/>
  <c r="G47"/>
  <c r="L48"/>
  <c r="L53"/>
  <c r="J707"/>
  <c r="J706"/>
  <c r="I715"/>
  <c r="I24"/>
  <c r="I47"/>
  <c r="L635"/>
  <c r="J635"/>
  <c r="H715"/>
  <c r="H24"/>
  <c r="H47"/>
  <c r="F715"/>
  <c r="F24"/>
  <c r="F47"/>
  <c r="J634"/>
  <c r="L634"/>
  <c r="L1269"/>
  <c r="D47"/>
  <c r="D715"/>
  <c r="D24"/>
  <c r="J24"/>
</calcChain>
</file>

<file path=xl/sharedStrings.xml><?xml version="1.0" encoding="utf-8"?>
<sst xmlns="http://schemas.openxmlformats.org/spreadsheetml/2006/main" count="3209" uniqueCount="1342">
  <si>
    <t>BRYŁA A - Budynek główny</t>
  </si>
  <si>
    <t>Oddział wewnętrzny</t>
  </si>
  <si>
    <t>Pow. podłogi</t>
  </si>
  <si>
    <t>PARTER</t>
  </si>
  <si>
    <t>66a</t>
  </si>
  <si>
    <t>Sala chorych</t>
  </si>
  <si>
    <t>66b</t>
  </si>
  <si>
    <t>Łazienka pacjentów</t>
  </si>
  <si>
    <t>67a</t>
  </si>
  <si>
    <t>67b</t>
  </si>
  <si>
    <t>Łazienka pacjentów</t>
  </si>
  <si>
    <t>68a</t>
  </si>
  <si>
    <t>69a</t>
  </si>
  <si>
    <t>69b</t>
  </si>
  <si>
    <t>70a</t>
  </si>
  <si>
    <t>70b</t>
  </si>
  <si>
    <t>Kuchenka oddziałowa</t>
  </si>
  <si>
    <t>72a</t>
  </si>
  <si>
    <t>Komunikacja</t>
  </si>
  <si>
    <t>72b</t>
  </si>
  <si>
    <t>W.c</t>
  </si>
  <si>
    <t>72c</t>
  </si>
  <si>
    <t>Pokój ordynatora</t>
  </si>
  <si>
    <t>72d</t>
  </si>
  <si>
    <t>Pokój lekarzy</t>
  </si>
  <si>
    <t>72e</t>
  </si>
  <si>
    <t>Magazynek</t>
  </si>
  <si>
    <t>Łazienka N/N</t>
  </si>
  <si>
    <t>Gabinet zabiegowy</t>
  </si>
  <si>
    <t>Punkt pielęgniarski</t>
  </si>
  <si>
    <t>Pokój badań</t>
  </si>
  <si>
    <t>Przedsionek brudownika</t>
  </si>
  <si>
    <t>Brudownik</t>
  </si>
  <si>
    <t>Mag.pościeli czystej</t>
  </si>
  <si>
    <t>80a</t>
  </si>
  <si>
    <t>Przedsionek</t>
  </si>
  <si>
    <t>80b</t>
  </si>
  <si>
    <t>Pokój jednołóżkowy</t>
  </si>
  <si>
    <t>80c</t>
  </si>
  <si>
    <t>Łazienka</t>
  </si>
  <si>
    <t>KL2</t>
  </si>
  <si>
    <t>Klatka schodowa</t>
  </si>
  <si>
    <t>Klatka schodowa - przy windzie</t>
  </si>
  <si>
    <t>Winda</t>
  </si>
  <si>
    <t>Sekretariat</t>
  </si>
  <si>
    <t>Oddział ginekologiczny</t>
  </si>
  <si>
    <t>I PIĘTRO</t>
  </si>
  <si>
    <t>165a</t>
  </si>
  <si>
    <t>Sala chorych</t>
  </si>
  <si>
    <t>165b</t>
  </si>
  <si>
    <t>166a</t>
  </si>
  <si>
    <t>166b</t>
  </si>
  <si>
    <t>Łazienka</t>
  </si>
  <si>
    <t>167a</t>
  </si>
  <si>
    <t>167b</t>
  </si>
  <si>
    <t>Pom.oddziałowej</t>
  </si>
  <si>
    <t>168a</t>
  </si>
  <si>
    <t>168b</t>
  </si>
  <si>
    <t>169a</t>
  </si>
  <si>
    <t>169b</t>
  </si>
  <si>
    <t>Łazienka dla pacjentów</t>
  </si>
  <si>
    <t>Kuchnia oddziałowa</t>
  </si>
  <si>
    <t>170a</t>
  </si>
  <si>
    <t>Pom.porządkowe</t>
  </si>
  <si>
    <t>171a</t>
  </si>
  <si>
    <t>Przedsionek pododdziału poł.-nowor.</t>
  </si>
  <si>
    <t>171b</t>
  </si>
  <si>
    <t>171c</t>
  </si>
  <si>
    <t>Sala septyczna z możliwością porodu</t>
  </si>
  <si>
    <t>171d</t>
  </si>
  <si>
    <t>Pokój lekarzy</t>
  </si>
  <si>
    <t>171e</t>
  </si>
  <si>
    <t>Łazienka N/N</t>
  </si>
  <si>
    <t>173a</t>
  </si>
  <si>
    <t>Gabinet zabiegowy</t>
  </si>
  <si>
    <t>173b</t>
  </si>
  <si>
    <t>Magazynek</t>
  </si>
  <si>
    <t>Punkt pielęgniarski</t>
  </si>
  <si>
    <t>Gabinet zabiegowy, punkt badań</t>
  </si>
  <si>
    <t>Śluza</t>
  </si>
  <si>
    <t>177a</t>
  </si>
  <si>
    <t>Przedsionek</t>
  </si>
  <si>
    <t>177b</t>
  </si>
  <si>
    <t>Pokój jednołóżkowy</t>
  </si>
  <si>
    <t>177c</t>
  </si>
  <si>
    <t>Brudownik</t>
  </si>
  <si>
    <t>Oddział pediatryczny</t>
  </si>
  <si>
    <t>Komunikacja</t>
  </si>
  <si>
    <t>Kuchnia mleczna zmywalnia</t>
  </si>
  <si>
    <t>Kuchnia mleczna cz.czysta</t>
  </si>
  <si>
    <t>Łazienka dzieci młodsze</t>
  </si>
  <si>
    <t>Separatka</t>
  </si>
  <si>
    <t>Gabinet lekarski</t>
  </si>
  <si>
    <t>Komunikacja / poczekalnia</t>
  </si>
  <si>
    <t>Pom.oczekujących</t>
  </si>
  <si>
    <t>Pom. lekarzy+sekretariat</t>
  </si>
  <si>
    <t>191a</t>
  </si>
  <si>
    <t>Biuro oddziałowej</t>
  </si>
  <si>
    <t>191b</t>
  </si>
  <si>
    <t>Biuro drdynatora</t>
  </si>
  <si>
    <t>191c</t>
  </si>
  <si>
    <t>Pom.socjalne</t>
  </si>
  <si>
    <t>Łazienka personelu</t>
  </si>
  <si>
    <t>192a</t>
  </si>
  <si>
    <t>Magazyn</t>
  </si>
  <si>
    <t>193a</t>
  </si>
  <si>
    <t>Sala chorych dzieci (12-18) 4 łóżkowa</t>
  </si>
  <si>
    <t>193b</t>
  </si>
  <si>
    <t>193c</t>
  </si>
  <si>
    <t>194a</t>
  </si>
  <si>
    <t>Sala chorych (dzieci średnie)4 łóżka</t>
  </si>
  <si>
    <t>194b</t>
  </si>
  <si>
    <t>194c</t>
  </si>
  <si>
    <t>195a</t>
  </si>
  <si>
    <t>Sala chorych (dzieci do lat 3)-4 łóżkowa</t>
  </si>
  <si>
    <t>195b</t>
  </si>
  <si>
    <t>Sala chorych (dzieci do lat 3)-3 łóżkowa</t>
  </si>
  <si>
    <t>195c</t>
  </si>
  <si>
    <t>196a</t>
  </si>
  <si>
    <t>196b</t>
  </si>
  <si>
    <t>196c</t>
  </si>
  <si>
    <t>Pkt pielęgniarki dyżurnej</t>
  </si>
  <si>
    <t>198a</t>
  </si>
  <si>
    <t>Sala chorych 2 łóżkowa</t>
  </si>
  <si>
    <t>198b</t>
  </si>
  <si>
    <t>198c</t>
  </si>
  <si>
    <t>Śluza</t>
  </si>
  <si>
    <t>Składzik porządkowy</t>
  </si>
  <si>
    <t>Klatka schodowa KL1</t>
  </si>
  <si>
    <t>Korytarz przy pomieszczeniu lekarzy</t>
  </si>
  <si>
    <t>II PIĘTRO</t>
  </si>
  <si>
    <t>Oddział Chirurgii Urazowo- Ortopedycznej:</t>
  </si>
  <si>
    <t>263a</t>
  </si>
  <si>
    <t>Pomieszczenie porządkowe</t>
  </si>
  <si>
    <t>Brudownik z przedsionkiem</t>
  </si>
  <si>
    <t>Sala chorych 1-łóżkowa</t>
  </si>
  <si>
    <t>265a</t>
  </si>
  <si>
    <t>Łazienka</t>
  </si>
  <si>
    <t>Gabinet zabiegowy pielęgniarski</t>
  </si>
  <si>
    <t>Pokój kierownika oddziału</t>
  </si>
  <si>
    <t>Pokój pielęgniarki oddziałowej</t>
  </si>
  <si>
    <t>Magazyn II</t>
  </si>
  <si>
    <t>277a</t>
  </si>
  <si>
    <t>Sala chorych 5-łóżkowa</t>
  </si>
  <si>
    <t>277b</t>
  </si>
  <si>
    <t>277c</t>
  </si>
  <si>
    <t>278a</t>
  </si>
  <si>
    <t>278b</t>
  </si>
  <si>
    <t>Łazieka pacjentów</t>
  </si>
  <si>
    <t>278c</t>
  </si>
  <si>
    <t>279a</t>
  </si>
  <si>
    <t>Sala nadzoru chirurgicznego 5-łóżkowa</t>
  </si>
  <si>
    <t>279b</t>
  </si>
  <si>
    <t>Punkt obserwacyjny</t>
  </si>
  <si>
    <t>280a</t>
  </si>
  <si>
    <t>Sala chorych 5-łózkowa</t>
  </si>
  <si>
    <t>280b</t>
  </si>
  <si>
    <t>280c</t>
  </si>
  <si>
    <t>281a</t>
  </si>
  <si>
    <t>281b</t>
  </si>
  <si>
    <t>281c</t>
  </si>
  <si>
    <t>Sekretariat</t>
  </si>
  <si>
    <t>283a</t>
  </si>
  <si>
    <t>Łazienka lekarzy</t>
  </si>
  <si>
    <t>Klatka schodowa - KL1</t>
  </si>
  <si>
    <t>Oddział Chirurgii Ogólnej:</t>
  </si>
  <si>
    <t>258a</t>
  </si>
  <si>
    <t>258b</t>
  </si>
  <si>
    <t>258c</t>
  </si>
  <si>
    <t>257a</t>
  </si>
  <si>
    <t>257b</t>
  </si>
  <si>
    <t>257c</t>
  </si>
  <si>
    <t>254a</t>
  </si>
  <si>
    <t>Łazienka dla niepełnosprawnych</t>
  </si>
  <si>
    <t>Sala opatrunkowa</t>
  </si>
  <si>
    <t>252a</t>
  </si>
  <si>
    <t>252b</t>
  </si>
  <si>
    <t>252c</t>
  </si>
  <si>
    <t>252d</t>
  </si>
  <si>
    <t>252e</t>
  </si>
  <si>
    <t>250a</t>
  </si>
  <si>
    <t>250b</t>
  </si>
  <si>
    <t>Pomieszczenie poscieli</t>
  </si>
  <si>
    <t>250c</t>
  </si>
  <si>
    <t>250d</t>
  </si>
  <si>
    <t>249a</t>
  </si>
  <si>
    <t>249b</t>
  </si>
  <si>
    <t>249c</t>
  </si>
  <si>
    <t>248a</t>
  </si>
  <si>
    <t>248b</t>
  </si>
  <si>
    <t>Pokój pielęgniarki</t>
  </si>
  <si>
    <t>247a</t>
  </si>
  <si>
    <t>247b</t>
  </si>
  <si>
    <t>247c</t>
  </si>
  <si>
    <t>246a</t>
  </si>
  <si>
    <t>246b</t>
  </si>
  <si>
    <t>246c</t>
  </si>
  <si>
    <t>Piwnica</t>
  </si>
  <si>
    <t>01/-I</t>
  </si>
  <si>
    <t>komunikacja</t>
  </si>
  <si>
    <t>02/-I</t>
  </si>
  <si>
    <t>magazyn rzeczy chorych</t>
  </si>
  <si>
    <t>03/-I</t>
  </si>
  <si>
    <t>biuro mag. rzeczy chorych</t>
  </si>
  <si>
    <t>04/-I</t>
  </si>
  <si>
    <t>węzeł sanitarny dla mężczyzn</t>
  </si>
  <si>
    <t>05/-I</t>
  </si>
  <si>
    <t>szatnia męska personelu</t>
  </si>
  <si>
    <t>06/-I</t>
  </si>
  <si>
    <t>magazyn kasacyjny</t>
  </si>
  <si>
    <t>07/-I</t>
  </si>
  <si>
    <t>szatnia damska personelu</t>
  </si>
  <si>
    <t>08/-I</t>
  </si>
  <si>
    <t>węzeł sanitarny dla kobiet</t>
  </si>
  <si>
    <t>09/-I</t>
  </si>
  <si>
    <t>10/-I</t>
  </si>
  <si>
    <t>11/-I</t>
  </si>
  <si>
    <t>12/-I</t>
  </si>
  <si>
    <t>13/-I</t>
  </si>
  <si>
    <t>14/-I</t>
  </si>
  <si>
    <t>15/-I</t>
  </si>
  <si>
    <t>pomieszczenie techniczne</t>
  </si>
  <si>
    <t>16/-I</t>
  </si>
  <si>
    <t>pomieszczenie porządkowe</t>
  </si>
  <si>
    <t>17/-I</t>
  </si>
  <si>
    <t>magazyn czystej bielizny</t>
  </si>
  <si>
    <t>18/-I</t>
  </si>
  <si>
    <t>biuro magazynu czystej bielizny</t>
  </si>
  <si>
    <t>19/-I</t>
  </si>
  <si>
    <t>20/-I</t>
  </si>
  <si>
    <t>magazyn brudnej bielizny</t>
  </si>
  <si>
    <t>Prosektorium</t>
  </si>
  <si>
    <t>21/-I</t>
  </si>
  <si>
    <t>korytarz z aneksem do mycia wózków</t>
  </si>
  <si>
    <t>22/-I</t>
  </si>
  <si>
    <t>pomieszczenie pro morte</t>
  </si>
  <si>
    <t>23/-I</t>
  </si>
  <si>
    <t>pomieszczenie chłodni</t>
  </si>
  <si>
    <t>24/-I</t>
  </si>
  <si>
    <t>25/-I</t>
  </si>
  <si>
    <t>pomieszczenie mycia i ubierania zwłok</t>
  </si>
  <si>
    <t>26/-I</t>
  </si>
  <si>
    <t>śluza umywalkowa</t>
  </si>
  <si>
    <t>27/-I</t>
  </si>
  <si>
    <t>pom. wydawania zwłok</t>
  </si>
  <si>
    <t>28/-I</t>
  </si>
  <si>
    <t>WC dla odbierających zwłoki</t>
  </si>
  <si>
    <t>29/-I</t>
  </si>
  <si>
    <t>pomieszczenie administracyjno - socjalne</t>
  </si>
  <si>
    <t>30/-I</t>
  </si>
  <si>
    <t>31/-I</t>
  </si>
  <si>
    <t>szatnia odzieży roboczej</t>
  </si>
  <si>
    <t>32/-I</t>
  </si>
  <si>
    <t>węzeł sanitarny</t>
  </si>
  <si>
    <t>33/-I</t>
  </si>
  <si>
    <t>szatnia odzieży własnej</t>
  </si>
  <si>
    <t>34/-I</t>
  </si>
  <si>
    <t>klatka schodowa</t>
  </si>
  <si>
    <t>01/II</t>
  </si>
  <si>
    <t>02/II</t>
  </si>
  <si>
    <t>03/II</t>
  </si>
  <si>
    <t>poczekalnia z aneksem</t>
  </si>
  <si>
    <t>04/II</t>
  </si>
  <si>
    <t>biuro (4 osoby)</t>
  </si>
  <si>
    <t>05/II</t>
  </si>
  <si>
    <t>przedsionek</t>
  </si>
  <si>
    <t>06/II</t>
  </si>
  <si>
    <t>pom. porządkowe</t>
  </si>
  <si>
    <t>07/II</t>
  </si>
  <si>
    <t>WC damskie</t>
  </si>
  <si>
    <t>08/II</t>
  </si>
  <si>
    <t>WC męskie</t>
  </si>
  <si>
    <t>09/II</t>
  </si>
  <si>
    <t>biuro (6 osób)</t>
  </si>
  <si>
    <t>10/II</t>
  </si>
  <si>
    <t>11/II</t>
  </si>
  <si>
    <t>biuro (2 osoby)</t>
  </si>
  <si>
    <t>12/II</t>
  </si>
  <si>
    <t>13/II</t>
  </si>
  <si>
    <t>14/II</t>
  </si>
  <si>
    <t>01/III</t>
  </si>
  <si>
    <t>02/III</t>
  </si>
  <si>
    <t>korytarz</t>
  </si>
  <si>
    <t>03/III</t>
  </si>
  <si>
    <t>04/III</t>
  </si>
  <si>
    <t>05/III</t>
  </si>
  <si>
    <t>06/III</t>
  </si>
  <si>
    <t>biuro (1 osoba)</t>
  </si>
  <si>
    <t>07/III</t>
  </si>
  <si>
    <t>08/III</t>
  </si>
  <si>
    <t>09/III</t>
  </si>
  <si>
    <t>10/III</t>
  </si>
  <si>
    <t>11/III</t>
  </si>
  <si>
    <t>biuro (3 osoby)</t>
  </si>
  <si>
    <t>12/III</t>
  </si>
  <si>
    <t>13/III</t>
  </si>
  <si>
    <t>aneks kuchenny</t>
  </si>
  <si>
    <t>14/III</t>
  </si>
  <si>
    <t>15a/III</t>
  </si>
  <si>
    <t>15b/III</t>
  </si>
  <si>
    <t>15c/III</t>
  </si>
  <si>
    <t>15d/III</t>
  </si>
  <si>
    <t>ODDZIAŁ NEUROLOGICZNY</t>
  </si>
  <si>
    <t>Lp.</t>
  </si>
  <si>
    <t>Nazwa pomieszczenia</t>
  </si>
  <si>
    <t>Pow.</t>
  </si>
  <si>
    <t>16/III</t>
  </si>
  <si>
    <t>17/III</t>
  </si>
  <si>
    <t>gabinet diagnostyczny</t>
  </si>
  <si>
    <t>18/III</t>
  </si>
  <si>
    <t>przygotowalnia leków INN</t>
  </si>
  <si>
    <t>19/III</t>
  </si>
  <si>
    <t>dyżurka pielęgniarek INN</t>
  </si>
  <si>
    <t>20/III</t>
  </si>
  <si>
    <t>sala INN</t>
  </si>
  <si>
    <t>21/III</t>
  </si>
  <si>
    <t>mag. sprzętu medycznego + pom. rozdzielni elektrycznej</t>
  </si>
  <si>
    <t>22/III</t>
  </si>
  <si>
    <t>łazienka dla pacjentów</t>
  </si>
  <si>
    <t>23/III</t>
  </si>
  <si>
    <t>24/III</t>
  </si>
  <si>
    <t>brudownik</t>
  </si>
  <si>
    <t>25/III</t>
  </si>
  <si>
    <t>26/III</t>
  </si>
  <si>
    <t>pokój oddziałowej</t>
  </si>
  <si>
    <t>27/III</t>
  </si>
  <si>
    <t>`</t>
  </si>
  <si>
    <t>28/III</t>
  </si>
  <si>
    <t>łazienka lekarzy</t>
  </si>
  <si>
    <t>29/III</t>
  </si>
  <si>
    <t>łazienka męska pacjentów</t>
  </si>
  <si>
    <t>30/III</t>
  </si>
  <si>
    <t>sekretariat</t>
  </si>
  <si>
    <t>31/III</t>
  </si>
  <si>
    <t>pokój ordynatora</t>
  </si>
  <si>
    <t>32/III</t>
  </si>
  <si>
    <t>toaleta dla odwiedzających</t>
  </si>
  <si>
    <t>33/III</t>
  </si>
  <si>
    <t>łazienka damska pacjentów</t>
  </si>
  <si>
    <t>34/III</t>
  </si>
  <si>
    <t>sala łóżkowa</t>
  </si>
  <si>
    <t>35/III</t>
  </si>
  <si>
    <t>sala ćwiczeń fizjoterapii</t>
  </si>
  <si>
    <t>36/III</t>
  </si>
  <si>
    <t>pomieszczenie socjalne fizjoterapeutów</t>
  </si>
  <si>
    <t>37/III</t>
  </si>
  <si>
    <t>gabinet fizjoterapii</t>
  </si>
  <si>
    <t>38/III</t>
  </si>
  <si>
    <t>gabinet logopedy</t>
  </si>
  <si>
    <t>39/III</t>
  </si>
  <si>
    <t>40/III</t>
  </si>
  <si>
    <t>śluza</t>
  </si>
  <si>
    <t>41/III</t>
  </si>
  <si>
    <t>łazienka</t>
  </si>
  <si>
    <t>42/III</t>
  </si>
  <si>
    <t>izolatka</t>
  </si>
  <si>
    <t>43/III</t>
  </si>
  <si>
    <t>44/III</t>
  </si>
  <si>
    <t>45/III</t>
  </si>
  <si>
    <t>46/III</t>
  </si>
  <si>
    <t>pokój lekarzy</t>
  </si>
  <si>
    <t>47/III</t>
  </si>
  <si>
    <t>gabinet diagnostyczno -zabiegowy</t>
  </si>
  <si>
    <t>48/III</t>
  </si>
  <si>
    <t>łazienka pielęgniarek</t>
  </si>
  <si>
    <t>49/III</t>
  </si>
  <si>
    <t>punkt pielęgniarski z przygotowalnią leków i pokojem pielęgniarek</t>
  </si>
  <si>
    <t>50/III</t>
  </si>
  <si>
    <t>51/III</t>
  </si>
  <si>
    <t>52/III</t>
  </si>
  <si>
    <t>łazienka z przedsionkiem</t>
  </si>
  <si>
    <t>53/III</t>
  </si>
  <si>
    <t>54/III</t>
  </si>
  <si>
    <t>55/III</t>
  </si>
  <si>
    <t>56/III</t>
  </si>
  <si>
    <t>57/III</t>
  </si>
  <si>
    <t>pom. porządkowe dla kuchenki oddziałowej</t>
  </si>
  <si>
    <t>58/III</t>
  </si>
  <si>
    <t>kuchenka oddziałowa -zmywalnia naczyń</t>
  </si>
  <si>
    <t>59/III</t>
  </si>
  <si>
    <t>pomieszczenie mycia wózków do żywności</t>
  </si>
  <si>
    <t>60/III</t>
  </si>
  <si>
    <t>kuchenka oddziałowa -część czysta</t>
  </si>
  <si>
    <t>1/II</t>
  </si>
  <si>
    <t>P.dyrektor</t>
  </si>
  <si>
    <t>2/II</t>
  </si>
  <si>
    <t>3/II</t>
  </si>
  <si>
    <t>Z-ca dyrektora</t>
  </si>
  <si>
    <t>4/II</t>
  </si>
  <si>
    <t>5/II</t>
  </si>
  <si>
    <t>WC</t>
  </si>
  <si>
    <t>6/II</t>
  </si>
  <si>
    <t>Biuro -P.Księgowa</t>
  </si>
  <si>
    <t>7/II</t>
  </si>
  <si>
    <t>8/II</t>
  </si>
  <si>
    <t>9/II</t>
  </si>
  <si>
    <t>Biuro – zca ds pielęgniarstwa</t>
  </si>
  <si>
    <t>Sala konferencyjna</t>
  </si>
  <si>
    <t>Sterylizatornia, tomograf</t>
  </si>
  <si>
    <t>0.01</t>
  </si>
  <si>
    <t>Gabinet badań - gastro</t>
  </si>
  <si>
    <t>0.02</t>
  </si>
  <si>
    <t>Zmywalnia</t>
  </si>
  <si>
    <t>0.03</t>
  </si>
  <si>
    <t>Kabina higieniczna</t>
  </si>
  <si>
    <t>0.04</t>
  </si>
  <si>
    <t>Gabinet badań - kolono</t>
  </si>
  <si>
    <t>0.05</t>
  </si>
  <si>
    <t>Poczekalnia</t>
  </si>
  <si>
    <t>0.06</t>
  </si>
  <si>
    <t>Pokój personelu</t>
  </si>
  <si>
    <t>0.07</t>
  </si>
  <si>
    <t>Szatnia personelu</t>
  </si>
  <si>
    <t>0.08</t>
  </si>
  <si>
    <t>Pom. Higen.-sanitarne</t>
  </si>
  <si>
    <t>0.09</t>
  </si>
  <si>
    <t>Pokój wypoczynkowy personelu</t>
  </si>
  <si>
    <t>0.10</t>
  </si>
  <si>
    <t>Pokój kierownika pracowni RTG</t>
  </si>
  <si>
    <t>0.11</t>
  </si>
  <si>
    <t>Pom. Techniczne</t>
  </si>
  <si>
    <t>0.12</t>
  </si>
  <si>
    <t>Sala zabiegowa</t>
  </si>
  <si>
    <t>tk</t>
  </si>
  <si>
    <t>0.13</t>
  </si>
  <si>
    <t>Pom. Wywoływania</t>
  </si>
  <si>
    <t>0.14</t>
  </si>
  <si>
    <t>Pracownia Tomografii</t>
  </si>
  <si>
    <t>0.15</t>
  </si>
  <si>
    <t>0.16</t>
  </si>
  <si>
    <t>Przebieralnia</t>
  </si>
  <si>
    <t>0.17</t>
  </si>
  <si>
    <t>0.18</t>
  </si>
  <si>
    <t>0.19</t>
  </si>
  <si>
    <t>Pokój kier. RTG</t>
  </si>
  <si>
    <t>0.20</t>
  </si>
  <si>
    <t>0.21</t>
  </si>
  <si>
    <t>0.22</t>
  </si>
  <si>
    <t>Ustęp wydzielony</t>
  </si>
  <si>
    <t>0.23</t>
  </si>
  <si>
    <t>Zaplecze personelu</t>
  </si>
  <si>
    <t>0.24</t>
  </si>
  <si>
    <t>0.25</t>
  </si>
  <si>
    <t>0.26</t>
  </si>
  <si>
    <t>0.27</t>
  </si>
  <si>
    <t>0.28</t>
  </si>
  <si>
    <t>0.29</t>
  </si>
  <si>
    <t>0.30</t>
  </si>
  <si>
    <t>0.31</t>
  </si>
  <si>
    <t>Schowek porządkowy</t>
  </si>
  <si>
    <t>0.32</t>
  </si>
  <si>
    <t>0.33</t>
  </si>
  <si>
    <t>Ustęp pacjentów damski</t>
  </si>
  <si>
    <t>0.34</t>
  </si>
  <si>
    <t>Ustęp pacjentów męski</t>
  </si>
  <si>
    <t>0.35</t>
  </si>
  <si>
    <t>Ustęp personelu</t>
  </si>
  <si>
    <t>0.36</t>
  </si>
  <si>
    <t>Punkt rejestracji</t>
  </si>
  <si>
    <t>0.37</t>
  </si>
  <si>
    <t>Archiwum</t>
  </si>
  <si>
    <t>0.38</t>
  </si>
  <si>
    <t>Wew. Strefa sterylizatorni</t>
  </si>
  <si>
    <t>0.39</t>
  </si>
  <si>
    <t>Stacja uzdatniania wody</t>
  </si>
  <si>
    <t>0.40</t>
  </si>
  <si>
    <t>Komora przyjęć</t>
  </si>
  <si>
    <t>0.41</t>
  </si>
  <si>
    <t>0.42</t>
  </si>
  <si>
    <t>Szatnia personelu sterylizat</t>
  </si>
  <si>
    <t>0.43</t>
  </si>
  <si>
    <t>0.44</t>
  </si>
  <si>
    <t>Pokój kierownika</t>
  </si>
  <si>
    <t>0.45</t>
  </si>
  <si>
    <t>0.46</t>
  </si>
  <si>
    <t>Pokój socjalny</t>
  </si>
  <si>
    <t>0.47</t>
  </si>
  <si>
    <t>Pom. Sortowania</t>
  </si>
  <si>
    <t>0.48</t>
  </si>
  <si>
    <t>0.49</t>
  </si>
  <si>
    <t>0.50</t>
  </si>
  <si>
    <t>Pom. Kontroli</t>
  </si>
  <si>
    <t>0.51</t>
  </si>
  <si>
    <t>0.52</t>
  </si>
  <si>
    <t>Magazyn art. Wysterylizowanych</t>
  </si>
  <si>
    <t>0.53</t>
  </si>
  <si>
    <t>Magazyn</t>
  </si>
  <si>
    <t>0.54</t>
  </si>
  <si>
    <t>Pom. Wydawania</t>
  </si>
  <si>
    <t>0.55</t>
  </si>
  <si>
    <t>Pom. Na sterylizatory</t>
  </si>
  <si>
    <t>0.56</t>
  </si>
  <si>
    <t>Przygotowanie bielizny</t>
  </si>
  <si>
    <t>0.57</t>
  </si>
  <si>
    <t>Wew. Strefa czysta</t>
  </si>
  <si>
    <t>0.58</t>
  </si>
  <si>
    <t>Magazyn bielizny</t>
  </si>
  <si>
    <t>0.59</t>
  </si>
  <si>
    <t>Pom. Suszenia wózków</t>
  </si>
  <si>
    <t>0.60</t>
  </si>
  <si>
    <t>Magazyn art. Czystych</t>
  </si>
  <si>
    <t>0.61</t>
  </si>
  <si>
    <t>Pom. Mycia wózków</t>
  </si>
  <si>
    <t>0.62</t>
  </si>
  <si>
    <t>0.63</t>
  </si>
  <si>
    <t>Pom. Odbioru mat skazonego</t>
  </si>
  <si>
    <t>0.64</t>
  </si>
  <si>
    <t>Pom. Wydawania na zew.</t>
  </si>
  <si>
    <t>0.65</t>
  </si>
  <si>
    <t>Winda cz brudna</t>
  </si>
  <si>
    <t>0.66</t>
  </si>
  <si>
    <t>Winda cz czysta</t>
  </si>
  <si>
    <t>Piwnica - pozostałe</t>
  </si>
  <si>
    <t>UPS</t>
  </si>
  <si>
    <t>Gł. Rozdzielnia nn</t>
  </si>
  <si>
    <t>Pom techniczne</t>
  </si>
  <si>
    <t>Klatka schodowa</t>
  </si>
  <si>
    <t>Szpitalny Oddział Ratunkowy</t>
  </si>
  <si>
    <t>Gabinet konsultacyjny</t>
  </si>
  <si>
    <t>1a</t>
  </si>
  <si>
    <t>W.C</t>
  </si>
  <si>
    <t>Pokój lekarza dyżurnego S.O.R</t>
  </si>
  <si>
    <t>4a</t>
  </si>
  <si>
    <t>Łazienka personelu</t>
  </si>
  <si>
    <t>4b</t>
  </si>
  <si>
    <t>Pomieszczenie socjalne</t>
  </si>
  <si>
    <t>Pokój kierownika S.O.R</t>
  </si>
  <si>
    <t>Dyżurka pielęgniarsaka i rejestracja pacjentów</t>
  </si>
  <si>
    <t>Sala przyjęć pacjentów</t>
  </si>
  <si>
    <t>Sala wstępnej intensywanej terapii</t>
  </si>
  <si>
    <t>Sala opatrunków gipsowych</t>
  </si>
  <si>
    <t>Sala segregacji</t>
  </si>
  <si>
    <t>Sala dekontaminacji</t>
  </si>
  <si>
    <t>Obszar wjazdu karetek</t>
  </si>
  <si>
    <t>Sala resuscytacyjno zabiegowa</t>
  </si>
  <si>
    <t>Winda towarowa czyta</t>
  </si>
  <si>
    <t>Pomieszczenie porządkowe</t>
  </si>
  <si>
    <t>Sala przygotowania lekarza</t>
  </si>
  <si>
    <t>Winda towarowa brudna</t>
  </si>
  <si>
    <t>Sala obserwacji</t>
  </si>
  <si>
    <t>24a</t>
  </si>
  <si>
    <t>Boks diagnostyczno laboratoryjny</t>
  </si>
  <si>
    <t>Wykaz pomieszczeń OIT:</t>
  </si>
  <si>
    <t>Magazyn sprzętu i aparatury</t>
  </si>
  <si>
    <t>10a</t>
  </si>
  <si>
    <t>Pokój oddziałowej i kierownika oddziału</t>
  </si>
  <si>
    <t>Pokój lekarzy anestezjologów</t>
  </si>
  <si>
    <t>Punkt przygotowawczy pielęgniarski</t>
  </si>
  <si>
    <t>Śluza umywalkowo-fartuchowa</t>
  </si>
  <si>
    <t>Izolatka</t>
  </si>
  <si>
    <t>18a</t>
  </si>
  <si>
    <t>Łazienka pacjenta</t>
  </si>
  <si>
    <t>Sala 5- osobowa</t>
  </si>
  <si>
    <t>Śluza umywalkowo - fartuchowa</t>
  </si>
  <si>
    <t>20a</t>
  </si>
  <si>
    <t>Brudownik do mycia kaczek i basenów</t>
  </si>
  <si>
    <t>Magazyn bielizny brudnej</t>
  </si>
  <si>
    <t>Magazyn bielizny czystej</t>
  </si>
  <si>
    <t>Izba przyjęć</t>
  </si>
  <si>
    <t>1.</t>
  </si>
  <si>
    <t>2.</t>
  </si>
  <si>
    <t>Kiosk</t>
  </si>
  <si>
    <t>3.</t>
  </si>
  <si>
    <t>Dyżurka izby przyjęć</t>
  </si>
  <si>
    <t>4.</t>
  </si>
  <si>
    <t>W.C.</t>
  </si>
  <si>
    <t>5.</t>
  </si>
  <si>
    <t>W.C.</t>
  </si>
  <si>
    <t>6.</t>
  </si>
  <si>
    <t>7.</t>
  </si>
  <si>
    <t>Pomieszczenie piel. Oddziałowej</t>
  </si>
  <si>
    <t>8.</t>
  </si>
  <si>
    <t>9.</t>
  </si>
  <si>
    <t>10.</t>
  </si>
  <si>
    <t>Pokój badań dzieci</t>
  </si>
  <si>
    <t>11.</t>
  </si>
  <si>
    <t>12.</t>
  </si>
  <si>
    <t>Windy</t>
  </si>
  <si>
    <t>13.</t>
  </si>
  <si>
    <t>Blok operacyjny</t>
  </si>
  <si>
    <t>Holl + korytarz</t>
  </si>
  <si>
    <t>Poczekalnia dla rodzin pacjentów</t>
  </si>
  <si>
    <t>Rozdzielnia elektryczna</t>
  </si>
  <si>
    <t>Składzik porządkowy</t>
  </si>
  <si>
    <t>Korytarz</t>
  </si>
  <si>
    <t>Przedsionek brudownika</t>
  </si>
  <si>
    <t>Sala wybudzeniowa</t>
  </si>
  <si>
    <t>Magazyn sprzętu - aparatu RTG</t>
  </si>
  <si>
    <t>Śluza pacjentów</t>
  </si>
  <si>
    <t>Śluza materiałowo - sprzętowa</t>
  </si>
  <si>
    <t>Korytarz bloku operacyjnego</t>
  </si>
  <si>
    <t>Przygotowanie lekarzy</t>
  </si>
  <si>
    <t>Przygotowanie pacjentów</t>
  </si>
  <si>
    <t>Sala operacyjna aseptyczna</t>
  </si>
  <si>
    <t>Instrumentarium - sale aseptyczne</t>
  </si>
  <si>
    <t>Instrumentarium - sala septyczna</t>
  </si>
  <si>
    <t>Sala operacyjna septyczna</t>
  </si>
  <si>
    <t>Pom. wstepnego mycia i segregacji</t>
  </si>
  <si>
    <t>Hol windowy - winda "brudna"</t>
  </si>
  <si>
    <t>Pom. techn. transformatorów</t>
  </si>
  <si>
    <t>Sterylizacja podręczna, część brudna</t>
  </si>
  <si>
    <t>Śluza umywalkowo - fartuchowa</t>
  </si>
  <si>
    <t>Pom. przyjmowania materiałów sterylnych</t>
  </si>
  <si>
    <t>Sterylizacja podręczna, część czysta,</t>
  </si>
  <si>
    <t>Kuchenka herbaciana</t>
  </si>
  <si>
    <t>Pokój wypoczynkowy pielęgniarek</t>
  </si>
  <si>
    <t>Pokój wypoczynkowy lekarzy</t>
  </si>
  <si>
    <t>Pokój wypoczynkowy anestezjologów</t>
  </si>
  <si>
    <t>WC personelu (K)</t>
  </si>
  <si>
    <t>WC personelu (M)</t>
  </si>
  <si>
    <t>Szatnia personelu, boks powrotny (K)</t>
  </si>
  <si>
    <t>Szatnia personelu, część czysta (K)</t>
  </si>
  <si>
    <t>Szatnia personelu, umywalnia (K)</t>
  </si>
  <si>
    <t>Szatnia personelu, część brudna (K)</t>
  </si>
  <si>
    <t>Szatnia personelu, część brudna (M)</t>
  </si>
  <si>
    <t>Szatnia personelu, umywalnia (M)</t>
  </si>
  <si>
    <t>Szatnia personelu, część czysta (M)</t>
  </si>
  <si>
    <t>Szatnia personelu, boks powrotny (M)</t>
  </si>
  <si>
    <t>Boks bielizny brudnej</t>
  </si>
  <si>
    <t>Pomieszczenie biurowe</t>
  </si>
  <si>
    <t>Pokój śniadań</t>
  </si>
  <si>
    <t>Kuchenka</t>
  </si>
  <si>
    <t>Gabinet lekarski</t>
  </si>
  <si>
    <t>Poddasze - cz. Techniczna</t>
  </si>
  <si>
    <t>0.1</t>
  </si>
  <si>
    <t>Pom. Biurowe</t>
  </si>
  <si>
    <t>0.2</t>
  </si>
  <si>
    <t>0.3</t>
  </si>
  <si>
    <t>0.4</t>
  </si>
  <si>
    <t>Parter</t>
  </si>
  <si>
    <t>Inwest i remonty</t>
  </si>
  <si>
    <t>Pok. kierownika</t>
  </si>
  <si>
    <t>Zaopatrzenie</t>
  </si>
  <si>
    <t>Dyr.ds pielęgniarstwa</t>
  </si>
  <si>
    <t>Dział organizacyjny</t>
  </si>
  <si>
    <t>Pom biurowe</t>
  </si>
  <si>
    <t>Rum</t>
  </si>
  <si>
    <t>Komunkacja</t>
  </si>
  <si>
    <t>Pom gosp.</t>
  </si>
  <si>
    <t>Wc</t>
  </si>
  <si>
    <t>Biuro mecenasa</t>
  </si>
  <si>
    <t>Wc + socj</t>
  </si>
  <si>
    <t>Wykaz pomieszczeń I piętro:</t>
  </si>
  <si>
    <t>Księgowość</t>
  </si>
  <si>
    <t>Kadry</t>
  </si>
  <si>
    <t>Kadry</t>
  </si>
  <si>
    <t>Dyrekcja</t>
  </si>
  <si>
    <t>Z-ca dyr.</t>
  </si>
  <si>
    <t>Kancelaria</t>
  </si>
  <si>
    <t>Płace</t>
  </si>
  <si>
    <t>Kasa</t>
  </si>
  <si>
    <t>Księgowość</t>
  </si>
  <si>
    <t>Księgowośc</t>
  </si>
  <si>
    <t>PIWNICA</t>
  </si>
  <si>
    <t>001.</t>
  </si>
  <si>
    <t>komunik.+kl.schodowa I</t>
  </si>
  <si>
    <t>002.</t>
  </si>
  <si>
    <t>szatnia damska</t>
  </si>
  <si>
    <t>003.</t>
  </si>
  <si>
    <t>umywalni damska</t>
  </si>
  <si>
    <t>004.</t>
  </si>
  <si>
    <t>szatnia męska</t>
  </si>
  <si>
    <t>005.</t>
  </si>
  <si>
    <t>umywalnia męska</t>
  </si>
  <si>
    <t>006.</t>
  </si>
  <si>
    <t>składzik porządkowy</t>
  </si>
  <si>
    <t>007.</t>
  </si>
  <si>
    <t>pom. sprzątaczki</t>
  </si>
  <si>
    <t>008.</t>
  </si>
  <si>
    <t>wc</t>
  </si>
  <si>
    <t>009.</t>
  </si>
  <si>
    <t>pom. magazynowe I</t>
  </si>
  <si>
    <t>010.</t>
  </si>
  <si>
    <t>mag.sprzętu oddz.łóżkowego</t>
  </si>
  <si>
    <t>011.</t>
  </si>
  <si>
    <t>pom. magazynowe II</t>
  </si>
  <si>
    <t>012.</t>
  </si>
  <si>
    <t>klatka schodowa II</t>
  </si>
  <si>
    <t>013.</t>
  </si>
  <si>
    <t>mag. mat. jednoraz</t>
  </si>
  <si>
    <t>014.</t>
  </si>
  <si>
    <t>mag. sprzętu</t>
  </si>
  <si>
    <t>015.</t>
  </si>
  <si>
    <t>pom. mag. na potrzeby ośr</t>
  </si>
  <si>
    <t>016.</t>
  </si>
  <si>
    <t>pom. mag. na potrzeby ośr.</t>
  </si>
  <si>
    <t>017.</t>
  </si>
  <si>
    <t>pom. mag. na potrzeby ośr.</t>
  </si>
  <si>
    <t>018.</t>
  </si>
  <si>
    <t>019.</t>
  </si>
  <si>
    <t>klatka schodowa I</t>
  </si>
  <si>
    <t>komunikacja</t>
  </si>
  <si>
    <t>sekretariat</t>
  </si>
  <si>
    <t>szatnia męska</t>
  </si>
  <si>
    <t>wc-niepełnosprawni</t>
  </si>
  <si>
    <t>szatnia damska</t>
  </si>
  <si>
    <t>pom. kierownika</t>
  </si>
  <si>
    <t>wc-personelu</t>
  </si>
  <si>
    <t>pom. personelu</t>
  </si>
  <si>
    <t>pom. odpoczynku</t>
  </si>
  <si>
    <t>fizykoterapia</t>
  </si>
  <si>
    <t>112a</t>
  </si>
  <si>
    <t>boks I-diadynamik i inne</t>
  </si>
  <si>
    <t>112b</t>
  </si>
  <si>
    <t>boks II-magnetronik i inne</t>
  </si>
  <si>
    <t>112c</t>
  </si>
  <si>
    <t>boks III-krioterapia</t>
  </si>
  <si>
    <t>112d</t>
  </si>
  <si>
    <t>boks IV-prądy</t>
  </si>
  <si>
    <t>112e</t>
  </si>
  <si>
    <t>boks V-soluks i ultradźwięki</t>
  </si>
  <si>
    <t>pom. porządkowe</t>
  </si>
  <si>
    <t>wc-niepełnospr.</t>
  </si>
  <si>
    <t>klatka schodowa II</t>
  </si>
  <si>
    <t>sala ćwiczeń</t>
  </si>
  <si>
    <t>sala bloczkowa</t>
  </si>
  <si>
    <t>pok. ćwiczeń indywid.</t>
  </si>
  <si>
    <t>sala hydroterapii</t>
  </si>
  <si>
    <t>119a</t>
  </si>
  <si>
    <t>masaż podwodny</t>
  </si>
  <si>
    <t>119b</t>
  </si>
  <si>
    <t>łazienka z przebieralnią</t>
  </si>
  <si>
    <t>klatka schodowa I</t>
  </si>
  <si>
    <t>201a</t>
  </si>
  <si>
    <t>wentylatornia</t>
  </si>
  <si>
    <t>komunikacja</t>
  </si>
  <si>
    <t>202a</t>
  </si>
  <si>
    <t>aneks szatniowy dla odwiedz.</t>
  </si>
  <si>
    <t>punkt pielęgniarski</t>
  </si>
  <si>
    <t>pokój 3 łóżkowy I</t>
  </si>
  <si>
    <t>łazienka I</t>
  </si>
  <si>
    <t>kuchenka oddziałowa</t>
  </si>
  <si>
    <t>łazienka personelu</t>
  </si>
  <si>
    <t>pom. socj.person.</t>
  </si>
  <si>
    <t>wc odwiedzających</t>
  </si>
  <si>
    <t>pom. lekarza</t>
  </si>
  <si>
    <t>pokój przygotowawczy</t>
  </si>
  <si>
    <t>śluza um.-fartuch.</t>
  </si>
  <si>
    <t>pokój izolowany</t>
  </si>
  <si>
    <t>łazienka I</t>
  </si>
  <si>
    <t>gabinet zabiegowy</t>
  </si>
  <si>
    <t>magazyn bielizny czystej</t>
  </si>
  <si>
    <t>brudownik</t>
  </si>
  <si>
    <t>klatka schodowa II</t>
  </si>
  <si>
    <t>pokój 2 łóżkowy II</t>
  </si>
  <si>
    <t>łazienka II</t>
  </si>
  <si>
    <t>pokój 2 łóżkowy III</t>
  </si>
  <si>
    <t>łazienka III</t>
  </si>
  <si>
    <t>pokój 3 łóżkowy IV</t>
  </si>
  <si>
    <t>łazienka IV</t>
  </si>
  <si>
    <t>pokój 3 łóżkowy V</t>
  </si>
  <si>
    <t>łazienka V</t>
  </si>
  <si>
    <t>pom. porządkowe</t>
  </si>
  <si>
    <t>Przychodnia Specjalistyczna</t>
  </si>
  <si>
    <t>Niski parter</t>
  </si>
  <si>
    <t>Rejestracja</t>
  </si>
  <si>
    <t>Orzecznictwo</t>
  </si>
  <si>
    <t>Ambulatorium</t>
  </si>
  <si>
    <t>Wymiennikownia</t>
  </si>
  <si>
    <t>Ambulatorium – sztania, socjal</t>
  </si>
  <si>
    <t>Szatnia</t>
  </si>
  <si>
    <t>Pom. techniczne</t>
  </si>
  <si>
    <t>Sklep</t>
  </si>
  <si>
    <t>Wiatrołap</t>
  </si>
  <si>
    <t>Poradnia neurologiczna</t>
  </si>
  <si>
    <t>Łazienka nn</t>
  </si>
  <si>
    <t>Wc pacjentów</t>
  </si>
  <si>
    <t>Wc personelu</t>
  </si>
  <si>
    <t>Hospicujm domowe</t>
  </si>
  <si>
    <t>Por. ch.ogólna- zabiegowy</t>
  </si>
  <si>
    <t>Por. ch.ogólna- lekarski</t>
  </si>
  <si>
    <t>Poradnia logopedyczna, lek. zakładowy</t>
  </si>
  <si>
    <t>Por. ch.urazowa gipsownia</t>
  </si>
  <si>
    <t>Por. ch.urazowa zabiegowy</t>
  </si>
  <si>
    <t>Por. ch.urazowa lekarski</t>
  </si>
  <si>
    <t>korytarz</t>
  </si>
  <si>
    <t>Pietro I</t>
  </si>
  <si>
    <t>Por.oulistyczna</t>
  </si>
  <si>
    <t>Urolog zabiegowy</t>
  </si>
  <si>
    <t>Urolog</t>
  </si>
  <si>
    <t>Wc urolog</t>
  </si>
  <si>
    <t>Por otolaryngologiczna</t>
  </si>
  <si>
    <t>Okulistyka jednego dnia</t>
  </si>
  <si>
    <t>Allenort</t>
  </si>
  <si>
    <t>Słuchmed</t>
  </si>
  <si>
    <t>Pom socjlane</t>
  </si>
  <si>
    <t>Poradnia "K"</t>
  </si>
  <si>
    <t>Piętro II</t>
  </si>
  <si>
    <t>Numed</t>
  </si>
  <si>
    <t>Punkt pobrań -Laboratorium</t>
  </si>
  <si>
    <t>Natrysk</t>
  </si>
  <si>
    <t>Laboratorium -biuro</t>
  </si>
  <si>
    <t>Zmywalnia Laboratorium</t>
  </si>
  <si>
    <t>Biuro</t>
  </si>
  <si>
    <t>Pracowania Lab</t>
  </si>
  <si>
    <t>Pom tech -lab</t>
  </si>
  <si>
    <t>Magazyn-lab</t>
  </si>
  <si>
    <t>Biuro-lab</t>
  </si>
  <si>
    <t>Magazyn laboratorium</t>
  </si>
  <si>
    <t>Bakteriologia</t>
  </si>
  <si>
    <t>Łącznik pomiędzy przychodnią a RTG</t>
  </si>
  <si>
    <t>Wydawanie leków</t>
  </si>
  <si>
    <t>Pokm socjalne</t>
  </si>
  <si>
    <t>Pracowania</t>
  </si>
  <si>
    <t>Pom tech</t>
  </si>
  <si>
    <t>szatnia</t>
  </si>
  <si>
    <t>Pomieszczenie</t>
  </si>
  <si>
    <t>Piętro</t>
  </si>
  <si>
    <t>Łącznki - Oddział rehabilitacji</t>
  </si>
  <si>
    <t>magazynek</t>
  </si>
  <si>
    <t>Sanitariat</t>
  </si>
  <si>
    <t>Fizjoterapia</t>
  </si>
  <si>
    <t>Łazienka NN</t>
  </si>
  <si>
    <t>Sala fizykoterapii</t>
  </si>
  <si>
    <t>Gabinet</t>
  </si>
  <si>
    <t>Sala gimnastyczna</t>
  </si>
  <si>
    <t>Szatnia</t>
  </si>
  <si>
    <t>Rozdzielnia</t>
  </si>
  <si>
    <t>Pom skazanych</t>
  </si>
  <si>
    <t>Archiwum statystyka</t>
  </si>
  <si>
    <t>Archiwum rtg</t>
  </si>
  <si>
    <t>Archiwum rejestracja</t>
  </si>
  <si>
    <t>Archiwum psychiatria</t>
  </si>
  <si>
    <t>Pom archiwisty</t>
  </si>
  <si>
    <t>Magazyn neurologii</t>
  </si>
  <si>
    <t>Sanitariaty</t>
  </si>
  <si>
    <t>Malarnia</t>
  </si>
  <si>
    <t>Wezeł c.o</t>
  </si>
  <si>
    <t>Szatnia konserwatorów</t>
  </si>
  <si>
    <t>Szatnia szkoła</t>
  </si>
  <si>
    <t>Mistrz warsztatu</t>
  </si>
  <si>
    <t>Części zamienne</t>
  </si>
  <si>
    <t>Pom socjalne</t>
  </si>
  <si>
    <t>Warsztat</t>
  </si>
  <si>
    <t>Neurologia-parter</t>
  </si>
  <si>
    <t>Sanitariaty</t>
  </si>
  <si>
    <t>Sala pobytu dziennego</t>
  </si>
  <si>
    <t>Pokój pielęgniarki oddziałowej</t>
  </si>
  <si>
    <t>Pok pielęgniarek</t>
  </si>
  <si>
    <t>Sala poudarowa</t>
  </si>
  <si>
    <t>Sala udarowa</t>
  </si>
  <si>
    <t>Sala ćwiczeń</t>
  </si>
  <si>
    <t>Łącznik Neurologia-parter</t>
  </si>
  <si>
    <t>Gabinet ordynatora</t>
  </si>
  <si>
    <t>Pok lekarzy neur</t>
  </si>
  <si>
    <t>Ordynator psych A</t>
  </si>
  <si>
    <t>Lekarz psych</t>
  </si>
  <si>
    <t>Poradnia zdr</t>
  </si>
  <si>
    <t>Poradnia zdrowia</t>
  </si>
  <si>
    <t>wc</t>
  </si>
  <si>
    <t>Hol wejściowy</t>
  </si>
  <si>
    <t>Pom hydromasażu</t>
  </si>
  <si>
    <t>Pom przyjm posiłków</t>
  </si>
  <si>
    <t>Pokój badań EEG</t>
  </si>
  <si>
    <t>Rehabilitacja</t>
  </si>
  <si>
    <t>Psychiatria A Parter</t>
  </si>
  <si>
    <t>Stołówka</t>
  </si>
  <si>
    <t>Świetlica</t>
  </si>
  <si>
    <t>Palarnia</t>
  </si>
  <si>
    <t>Pok oddziałowej</t>
  </si>
  <si>
    <t>Dyżurna piel.</t>
  </si>
  <si>
    <t>Psychiatria B-piętro I</t>
  </si>
  <si>
    <t>Pielęgniarka oddziałowa</t>
  </si>
  <si>
    <t>Jadalnia</t>
  </si>
  <si>
    <t>Palarnia</t>
  </si>
  <si>
    <t>Pokój pielęgniarki</t>
  </si>
  <si>
    <t>Łącznki -piętro I Pawilon Psych</t>
  </si>
  <si>
    <t>Zas. Ordyn.psych B</t>
  </si>
  <si>
    <t>Lekarz medycyny</t>
  </si>
  <si>
    <t>Ordynator</t>
  </si>
  <si>
    <t>Specjalista psych</t>
  </si>
  <si>
    <t>Psychiatra</t>
  </si>
  <si>
    <t>Gabinet</t>
  </si>
  <si>
    <t>Sanitariat</t>
  </si>
  <si>
    <t>Sala terapeutyczna</t>
  </si>
  <si>
    <t>Por terapii uzależnień</t>
  </si>
  <si>
    <t>Psycholog</t>
  </si>
  <si>
    <t>Oddział Terapii uzależniń od Alkoholu</t>
  </si>
  <si>
    <t>Klatkaschodowa</t>
  </si>
  <si>
    <t>Pokój pielęgniarek</t>
  </si>
  <si>
    <t>G. Zabiegowy</t>
  </si>
  <si>
    <t>Punkt pielegniarski</t>
  </si>
  <si>
    <t>Pokój instruktorki</t>
  </si>
  <si>
    <t>Kierownik oddziału</t>
  </si>
  <si>
    <t>139a</t>
  </si>
  <si>
    <t>143a</t>
  </si>
  <si>
    <t>Razem</t>
  </si>
  <si>
    <t>ŁAZIENKA M</t>
  </si>
  <si>
    <t>ŁAZIENKA D</t>
  </si>
  <si>
    <t>POM.LEKARZY</t>
  </si>
  <si>
    <t>POM.ODDZIAŁOWEJ</t>
  </si>
  <si>
    <t>POM.RATOWNIKÓW</t>
  </si>
  <si>
    <t>POM. KIEROWCÓW</t>
  </si>
  <si>
    <t>SZATNIA D</t>
  </si>
  <si>
    <t>POM.SOCJALNE</t>
  </si>
  <si>
    <t>SZATNIA M</t>
  </si>
  <si>
    <t>KOMUNIKACJA</t>
  </si>
  <si>
    <t>PRZEDSIONEK</t>
  </si>
  <si>
    <t>POK.KIEROWCÓW</t>
  </si>
  <si>
    <t>ARCHIWUM</t>
  </si>
  <si>
    <t>UMYWALNIA</t>
  </si>
  <si>
    <t>ŁAZIENKA</t>
  </si>
  <si>
    <t>WC</t>
  </si>
  <si>
    <t>POM PORZĄDKOWE</t>
  </si>
  <si>
    <t>MYCIE I WST.DEZYN.</t>
  </si>
  <si>
    <t>MAG.SPRZĘTU CZYSTEGO</t>
  </si>
  <si>
    <t>PRZEDSIONEK</t>
  </si>
  <si>
    <t>KOMUNIKACJA</t>
  </si>
  <si>
    <t>OPIS   PRZEDMIOTU  ZAMÓWIENIA - POWIERZCHNIA</t>
  </si>
  <si>
    <t>I.              POWIERZCHNIA SZPTALNA OGÓŁEM Z PODZIAŁEM NA STREFY.</t>
  </si>
  <si>
    <t>L.p.</t>
  </si>
  <si>
    <t>Poziom</t>
  </si>
  <si>
    <t>Nazwa</t>
  </si>
  <si>
    <t>Powierzchnia w m² z podziałem na strefy</t>
  </si>
  <si>
    <t>Ogółem</t>
  </si>
  <si>
    <t>I</t>
  </si>
  <si>
    <t>II</t>
  </si>
  <si>
    <t>III</t>
  </si>
  <si>
    <t>IV</t>
  </si>
  <si>
    <t>V</t>
  </si>
  <si>
    <t>VI</t>
  </si>
  <si>
    <t>Bryła A</t>
  </si>
  <si>
    <t>Oddział Wewnętrzny</t>
  </si>
  <si>
    <t>Oddział Ginekologiczny</t>
  </si>
  <si>
    <t>Oddział Pediatryczny</t>
  </si>
  <si>
    <t>Oddział Chirurgii Urazowo-Ortopedycznej</t>
  </si>
  <si>
    <t>Oddział Chirurgii Ogólnej</t>
  </si>
  <si>
    <t>Oddział Neurologiczny</t>
  </si>
  <si>
    <t>Pomieszczenia różne</t>
  </si>
  <si>
    <t>Administracja</t>
  </si>
  <si>
    <t>Kaplica</t>
  </si>
  <si>
    <t>Piwnice</t>
  </si>
  <si>
    <t>Bryła B</t>
  </si>
  <si>
    <t>Diagnostyka</t>
  </si>
  <si>
    <t>Oddział Anestezjologii i Intensywnej Terapii</t>
  </si>
  <si>
    <t>Izba Przyjęć</t>
  </si>
  <si>
    <t>Ośrodek rehabilitacji</t>
  </si>
  <si>
    <t>I Piętro</t>
  </si>
  <si>
    <t>Budynek Poradni Specjalistycznych</t>
  </si>
  <si>
    <t>Niski Parter</t>
  </si>
  <si>
    <t>II Piętro</t>
  </si>
  <si>
    <t>Poradnia Gruźlicy i chorób płuc</t>
  </si>
  <si>
    <t>Poradnia</t>
  </si>
  <si>
    <t>Rehabilitacja Kardiologiczna</t>
  </si>
  <si>
    <t>Rehabilitacja Kardiologiczna - łącznik</t>
  </si>
  <si>
    <t>Pawilon Psychiatryczny</t>
  </si>
  <si>
    <t>Budynek Zespołów Wyjazdowych</t>
  </si>
  <si>
    <t>I piętro</t>
  </si>
  <si>
    <t>  </t>
  </si>
  <si>
    <t>S1-A</t>
  </si>
  <si>
    <t>S2-A</t>
  </si>
  <si>
    <t>S5-A</t>
  </si>
  <si>
    <t>S6</t>
  </si>
  <si>
    <t>S3-A</t>
  </si>
  <si>
    <t>S3-B</t>
  </si>
  <si>
    <t>S4-A</t>
  </si>
  <si>
    <t>S4-B</t>
  </si>
  <si>
    <t>S4-C</t>
  </si>
  <si>
    <t>S4-D</t>
  </si>
  <si>
    <t>I.              SZCZEGÓŁOWY WYKAZ POWIERZCHNI PODLEGAJĄCY USŁUDZE SPRZĄTANIA.</t>
  </si>
  <si>
    <t>1.   Zestawienie pomieszczeń znajdujących się w bryle A</t>
  </si>
  <si>
    <t>a)   Oddział Wewnętrzny</t>
  </si>
  <si>
    <t>Nr pom.</t>
  </si>
  <si>
    <t>Strefa 1</t>
  </si>
  <si>
    <t>Strefa 2</t>
  </si>
  <si>
    <t>Strefa 3</t>
  </si>
  <si>
    <t>Strefa 4</t>
  </si>
  <si>
    <t>Strefa 5</t>
  </si>
  <si>
    <t>Strefa 6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</si>
  <si>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pomieszczeń Oddziału Wewnętrznego</t>
    </r>
  </si>
  <si>
    <t>b)   Oddział Ginekologiczny</t>
  </si>
  <si>
    <t>LP.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</si>
  <si>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Oddziału Ginekologicznego</t>
    </r>
  </si>
  <si>
    <t>c)   Oddział Pediatryczny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</si>
  <si>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Oddział Pediatryczny</t>
    </r>
  </si>
  <si>
    <t>d)   Oddział Chirurgii Urazowo-Ortopedycznej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</si>
  <si>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Oddziału Chirurgii Urazowo-Ortopedycznej</t>
    </r>
  </si>
  <si>
    <t>e)           Oddział Chirurgii Ogólnej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</si>
  <si>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Oddziału Chirurgii Ogólnej</t>
    </r>
  </si>
  <si>
    <t>f)           Oddział Neurologiczny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</si>
  <si>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Oddziału Neurologicznego</t>
    </r>
  </si>
  <si>
    <t>g)   Pomieszczenia różne</t>
  </si>
  <si>
    <t>KL 2</t>
  </si>
  <si>
    <t>KL 1</t>
  </si>
  <si>
    <t>Razem - powierzchnia pomieszczeń różnych </t>
  </si>
  <si>
    <t>h)  Piwnice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</si>
  <si>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Piwnic</t>
    </r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</si>
  <si>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Prosektorium</t>
    </r>
  </si>
  <si>
    <t>j)    Administracja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</si>
  <si>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Administracji</t>
    </r>
  </si>
  <si>
    <t>2.   Zestawienie pomieszczeń znajdujących się w bryle B</t>
  </si>
  <si>
    <t>a) Diagnostyka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</si>
  <si>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pomieszczeń Diagnostyki</t>
    </r>
  </si>
  <si>
    <t>b) Szpitalny Oddział Ratunkowy</t>
  </si>
  <si>
    <t>Razem – powierzchnia pomieszczeń SOR</t>
  </si>
  <si>
    <t>c)  Oddział Anestezjologii i Intensywnej Terapii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</si>
  <si>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OAiIT</t>
    </r>
  </si>
  <si>
    <t>d)  Blok operacyjny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</si>
  <si>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pomieszczeń Bloku Operacyjnego</t>
    </r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</si>
  <si>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pomieszczeń Traktu Porodowego</t>
    </r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</si>
  <si>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Izby Przyjęć</t>
    </r>
  </si>
  <si>
    <t>a) Piwnice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</si>
  <si>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piwnic</t>
    </r>
  </si>
  <si>
    <t>b) Parter</t>
  </si>
  <si>
    <t>Razem – powierzchnia pomieszczeń Parteru</t>
  </si>
  <si>
    <t>c)  I Piętro</t>
  </si>
  <si>
    <t>Razem – powierzchnia pomieszczeń I Piętro</t>
  </si>
  <si>
    <t>4.   Zestawienie pomieszczeń znajdujących się w Budynku Poradni Specjalistycznych</t>
  </si>
  <si>
    <t>a )    Niski Parter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</si>
  <si>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Niski parter</t>
    </r>
  </si>
  <si>
    <t>b )    parter</t>
  </si>
  <si>
    <t>Hospicjum domowe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</si>
  <si>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- Parter</t>
    </r>
  </si>
  <si>
    <t>c )   I Piętro</t>
  </si>
  <si>
    <t>c )   II Piętro</t>
  </si>
  <si>
    <t>Razem – powierzchnia pomieszczeń II Piętro</t>
  </si>
  <si>
    <t>Pom. socjalne</t>
  </si>
  <si>
    <t>6.   Zestawienie pomieszczeń Rehabilitacji Kardiologicznej</t>
  </si>
  <si>
    <t>Razem – powierzchnia pomieszczeń Rehabilitacji Kardiologicznej</t>
  </si>
  <si>
    <t>7.   Zestawienie pomieszczeń Poradni Gruźlicy i chorób płuc</t>
  </si>
  <si>
    <t>poczekalnia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</si>
  <si>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Poradni gruźlicy i chorób płuc</t>
    </r>
  </si>
  <si>
    <t>8.   Zestawienie pomieszczeń w Pawilonie Psychiatrycznym</t>
  </si>
  <si>
    <t>a)   Piwnica</t>
  </si>
  <si>
    <t>Razem – powierzchnia pomieszczeń Psychiatrii A</t>
  </si>
  <si>
    <t>Razem – powierzchnia pomieszczeń Psychiatrii B</t>
  </si>
  <si>
    <t>9.   Zestawienie pomieszczeń dla Zespołów Wyjazdowych</t>
  </si>
  <si>
    <t>a) Parter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</si>
  <si>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Zespołów Wyjazdowych - Parter</t>
    </r>
  </si>
  <si>
    <t>b) I Piętro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</si>
  <si>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Zespołów Wyjazdowych - I Piętro</t>
    </r>
  </si>
  <si>
    <t>1/I</t>
  </si>
  <si>
    <t>2/I</t>
  </si>
  <si>
    <t>3/I</t>
  </si>
  <si>
    <t>4/I</t>
  </si>
  <si>
    <t>5/I</t>
  </si>
  <si>
    <t>6/I</t>
  </si>
  <si>
    <t>7/I</t>
  </si>
  <si>
    <t>8/I</t>
  </si>
  <si>
    <t>9/I</t>
  </si>
  <si>
    <t>10/I</t>
  </si>
  <si>
    <t>Ośrodek Rehabilitacji</t>
  </si>
  <si>
    <t>Lekarz zakładowy, poradnia logoped.</t>
  </si>
  <si>
    <t>Por.chir.ogóln.-zabiegowy</t>
  </si>
  <si>
    <t>Por.chir.ogóln.-lekarski</t>
  </si>
  <si>
    <t>Por.chir.uraz.-gipsownia</t>
  </si>
  <si>
    <t>Por.chir.uraz.-zabiegowy</t>
  </si>
  <si>
    <t>Por.chir.uraz.-lekarski</t>
  </si>
  <si>
    <t>Por.okulistyczna</t>
  </si>
  <si>
    <t>Archiwum RTG</t>
  </si>
  <si>
    <t>b)  Oddział Terapii Uzależnień od Alkoholu</t>
  </si>
  <si>
    <t>Punkt pilęgniarski</t>
  </si>
  <si>
    <t>Oddział Terapii i Uzależnienia od Alkoholu</t>
  </si>
  <si>
    <t>S5-C</t>
  </si>
  <si>
    <t>Pracownia USG</t>
  </si>
  <si>
    <t>Szatnia personelu steryl.</t>
  </si>
  <si>
    <t>5.   Zestawienie pomieszczeń Działu Farmacji</t>
  </si>
  <si>
    <t>Komora ekspedycji</t>
  </si>
  <si>
    <t>Magazyn płynów</t>
  </si>
  <si>
    <t>Pom. Szkoleniowe</t>
  </si>
  <si>
    <t>Pom porządk.</t>
  </si>
  <si>
    <t>Izba ekspedycyjna</t>
  </si>
  <si>
    <t>Razem – powierzchnia pomieszczeń Działu farmacji</t>
  </si>
  <si>
    <t>Sale ćwiczeń terapeutycznych</t>
  </si>
  <si>
    <t>Dział Farmacji</t>
  </si>
  <si>
    <t>256-3</t>
  </si>
  <si>
    <t>256-4</t>
  </si>
  <si>
    <t>Łazienka przy chirurgii jednego dnia</t>
  </si>
  <si>
    <t>Przygotowanie pacjentki do cięcia cesarskiego</t>
  </si>
  <si>
    <t>Sala cięć</t>
  </si>
  <si>
    <t>Magazyn czysty</t>
  </si>
  <si>
    <t>Magazyn brudny</t>
  </si>
  <si>
    <t>Warsztat medyczny</t>
  </si>
  <si>
    <t>Pomieszczenia okulistyki jednego dnia</t>
  </si>
  <si>
    <t>Gabinet pielegniarki koordynującej</t>
  </si>
  <si>
    <t>Powierzchnia pochylni na lądowisko</t>
  </si>
  <si>
    <t>S5-D</t>
  </si>
  <si>
    <t>Razem – powierzchnia pomieszczeń OTUA</t>
  </si>
  <si>
    <t>Psychiatria dzienna</t>
  </si>
  <si>
    <t>OPD/1</t>
  </si>
  <si>
    <t>OPD/2</t>
  </si>
  <si>
    <t>GABINET PIELĘGNIARKI ODDZIAŁOWEJ</t>
  </si>
  <si>
    <t>OPD/3</t>
  </si>
  <si>
    <t>WC MĘSKI</t>
  </si>
  <si>
    <t>OPD/4</t>
  </si>
  <si>
    <t>WC PERSONELU</t>
  </si>
  <si>
    <t>OPD/5</t>
  </si>
  <si>
    <t>WC DAMSKI</t>
  </si>
  <si>
    <t>OPD/6</t>
  </si>
  <si>
    <t>POMIESZCZENIE PORZĄDKOWE</t>
  </si>
  <si>
    <t>OPD/7</t>
  </si>
  <si>
    <t>SALA TERAPEUTYCZNA</t>
  </si>
  <si>
    <t>OPD/8</t>
  </si>
  <si>
    <t>GABINET TERAPEUTYCZNO-LEKARSKI</t>
  </si>
  <si>
    <t>OPD/9</t>
  </si>
  <si>
    <t>OPD/10</t>
  </si>
  <si>
    <t>GABINET TERAPEUTYCZNY-KUCHNIA</t>
  </si>
  <si>
    <t>Oddział Psychiatryczny „A”</t>
  </si>
  <si>
    <t>OPA/1</t>
  </si>
  <si>
    <t>OPA/2</t>
  </si>
  <si>
    <t>SALA POBYTU DZIENNEGO</t>
  </si>
  <si>
    <t>OPA/3</t>
  </si>
  <si>
    <t>SALA 6-ŁÓŻKOWA</t>
  </si>
  <si>
    <t xml:space="preserve">OPA/4 </t>
  </si>
  <si>
    <t xml:space="preserve">OPA/5 </t>
  </si>
  <si>
    <t xml:space="preserve">OPA/6 </t>
  </si>
  <si>
    <t>ŁAZIENKA DLA NIEPEŁNOSPRAWNYCH</t>
  </si>
  <si>
    <t>OPA/7</t>
  </si>
  <si>
    <t>ŚLUZA</t>
  </si>
  <si>
    <t>OPA/8</t>
  </si>
  <si>
    <t>SALA 1-ŁÓŻKOWA OBSERWACYJNA</t>
  </si>
  <si>
    <t>OPA/9</t>
  </si>
  <si>
    <t>OPA/10</t>
  </si>
  <si>
    <t>GABINET ZABIEGOWO-DIAGNOSTYCZNY</t>
  </si>
  <si>
    <t>OPA/11</t>
  </si>
  <si>
    <t>POKÓJ PRZYGOTOWAWCZY</t>
  </si>
  <si>
    <t>OPA/12</t>
  </si>
  <si>
    <t>DYŻURKA PIELĘGNIAREK</t>
  </si>
  <si>
    <t>OPA/13</t>
  </si>
  <si>
    <t>ŁAZIENKA DAMSKA</t>
  </si>
  <si>
    <t>OPA/14</t>
  </si>
  <si>
    <t>OPA/15</t>
  </si>
  <si>
    <t>ŁAZIENKA MĘSKA</t>
  </si>
  <si>
    <t>OPA/16</t>
  </si>
  <si>
    <t>BRUDOWNIK, MAG. BRUDNEJ BIELIZNY</t>
  </si>
  <si>
    <t>OPA/17</t>
  </si>
  <si>
    <t>GABINET PIELĘGN. ODDZIAŁOWEJ</t>
  </si>
  <si>
    <t>OPA/18</t>
  </si>
  <si>
    <t>SALA POBYTU DZIENNEGO, JADALNIA</t>
  </si>
  <si>
    <t>OPA/19</t>
  </si>
  <si>
    <t>MAGAZYNEK PODRĘCZNY</t>
  </si>
  <si>
    <t>OPA/20</t>
  </si>
  <si>
    <t>MAGAZYNEK CZYSTEJ BIELIZNY</t>
  </si>
  <si>
    <t>OPA/21</t>
  </si>
  <si>
    <t>OPA/22</t>
  </si>
  <si>
    <t>OPA/23</t>
  </si>
  <si>
    <t>SALA TERAPII ZAJĘCIOWEJ</t>
  </si>
  <si>
    <t>OPA/24</t>
  </si>
  <si>
    <t>GABINET TERAPEUTKI ZAJĘCIOWEJ</t>
  </si>
  <si>
    <t>OPA/25</t>
  </si>
  <si>
    <t>ŁAZIENKA PERSONELU</t>
  </si>
  <si>
    <t>OPA/26</t>
  </si>
  <si>
    <t>POMIESZCZENIA SOCJALNE</t>
  </si>
  <si>
    <t>PP/8</t>
  </si>
  <si>
    <t>GABINET LEKARSKI</t>
  </si>
  <si>
    <t>PP/10</t>
  </si>
  <si>
    <t>GABINET ORDYNATORA</t>
  </si>
  <si>
    <t>PP/11</t>
  </si>
  <si>
    <t>SEKRETARIAT WSPÓLNY OPA I OOL</t>
  </si>
  <si>
    <t>Wykaz pomieszczeń działu przyjęć</t>
  </si>
  <si>
    <t>PP/1</t>
  </si>
  <si>
    <t>WIATROŁAP</t>
  </si>
  <si>
    <t>PP/2</t>
  </si>
  <si>
    <t>REJESTRACJA Z POCZEKALNIĄ</t>
  </si>
  <si>
    <t>PP/3</t>
  </si>
  <si>
    <t>WC PACJENTÓW</t>
  </si>
  <si>
    <t>PP/4</t>
  </si>
  <si>
    <t>PP/5</t>
  </si>
  <si>
    <t>POKÓJ PACJENTA Z POBUDZ. RUCH.</t>
  </si>
  <si>
    <t>Wykaz pomieszczeń oddziału pychiatrii B:</t>
  </si>
  <si>
    <t>OPB/1</t>
  </si>
  <si>
    <t>OPB/2</t>
  </si>
  <si>
    <t>OPB/3</t>
  </si>
  <si>
    <t>OPB/4</t>
  </si>
  <si>
    <t>POMIESZCZENIE SOCJALNE</t>
  </si>
  <si>
    <t>OPB/5</t>
  </si>
  <si>
    <t>OPB/6</t>
  </si>
  <si>
    <t>OPB/7</t>
  </si>
  <si>
    <t>MAGAZYNEK BIELIZNY CZYSTEJ</t>
  </si>
  <si>
    <t>OPB/8</t>
  </si>
  <si>
    <t>OPB/9</t>
  </si>
  <si>
    <t>SALA 2-ŁÓŻKOWA</t>
  </si>
  <si>
    <t xml:space="preserve">OPB/10 </t>
  </si>
  <si>
    <t>OPB/11</t>
  </si>
  <si>
    <t>OPB/12</t>
  </si>
  <si>
    <t>OPB/13</t>
  </si>
  <si>
    <t>OPB/14</t>
  </si>
  <si>
    <t>OPB/15</t>
  </si>
  <si>
    <t>OPB/17</t>
  </si>
  <si>
    <t>SALA 1-ŁÓŻKOWO-OBSERWACYJNA</t>
  </si>
  <si>
    <t>OPB/18</t>
  </si>
  <si>
    <t>OPB/19</t>
  </si>
  <si>
    <t>OPB/20</t>
  </si>
  <si>
    <t>POKÓJ ZABIEGOWO-DIAGNOSTYCZNY</t>
  </si>
  <si>
    <t>OPB/21</t>
  </si>
  <si>
    <t>OPB/22</t>
  </si>
  <si>
    <t>OPB/23</t>
  </si>
  <si>
    <t>OPB/24</t>
  </si>
  <si>
    <t>OPB/25</t>
  </si>
  <si>
    <t>OPB/26</t>
  </si>
  <si>
    <t>OPB/27</t>
  </si>
  <si>
    <t>LEKARZ ODDZIAŁU PSYCHIATRII</t>
  </si>
  <si>
    <t>LEKARZE ODDZIAŁU PSYCHIATRII</t>
  </si>
  <si>
    <t>ORDYNATOR PSYCHIATRII B</t>
  </si>
  <si>
    <t>PP/6</t>
  </si>
  <si>
    <t>SEKRETARIAT WSPÓLNY OPB I OTUA</t>
  </si>
  <si>
    <t>PP/7</t>
  </si>
  <si>
    <t>POM. TERAPII INDYWIDUALNEJ</t>
  </si>
  <si>
    <t>PP/17</t>
  </si>
  <si>
    <t>GABINET PSYCHOLOGÓW</t>
  </si>
  <si>
    <t>PP/18</t>
  </si>
  <si>
    <t>Oddział Opiekuńczo-Leczniczy /geriatyczny</t>
  </si>
  <si>
    <t>OOL/1</t>
  </si>
  <si>
    <t>OOL/2</t>
  </si>
  <si>
    <t>OOL/3</t>
  </si>
  <si>
    <t>OOL/4</t>
  </si>
  <si>
    <t>OOL/5</t>
  </si>
  <si>
    <t>OOL/6</t>
  </si>
  <si>
    <t>OOL/7</t>
  </si>
  <si>
    <t>OOL/8</t>
  </si>
  <si>
    <t>OOL/9</t>
  </si>
  <si>
    <t>OOL/10</t>
  </si>
  <si>
    <t>OOL/11</t>
  </si>
  <si>
    <t>IZOLATKA 1-ŁÓŻKOWA</t>
  </si>
  <si>
    <t>OOL/12</t>
  </si>
  <si>
    <t>OOL/13</t>
  </si>
  <si>
    <t>SALA 3-ŁÓŻKOWA</t>
  </si>
  <si>
    <t>OOL/14</t>
  </si>
  <si>
    <t>SALA 5-ŁÓŻKOWA</t>
  </si>
  <si>
    <t>OOL/15</t>
  </si>
  <si>
    <t>SALA 4-ŁÓŻKOWA STAŁEJ OBSERWACJI</t>
  </si>
  <si>
    <t>OOL/16</t>
  </si>
  <si>
    <t>OOL/17</t>
  </si>
  <si>
    <t>OOL/18</t>
  </si>
  <si>
    <t xml:space="preserve">OOL/19 </t>
  </si>
  <si>
    <t>OOL/20</t>
  </si>
  <si>
    <t>OOL/21</t>
  </si>
  <si>
    <t>GABINET TERAPII RUCHOWEJ</t>
  </si>
  <si>
    <t>OOL/22</t>
  </si>
  <si>
    <t>BRUDOWNIK</t>
  </si>
  <si>
    <t>OOL/23</t>
  </si>
  <si>
    <t>PP/14</t>
  </si>
  <si>
    <t>Pomieszczenia przedoddziałowe</t>
  </si>
  <si>
    <t>KLATKA SCHODOWA</t>
  </si>
  <si>
    <t>PP/9</t>
  </si>
  <si>
    <t>PP/12</t>
  </si>
  <si>
    <t>REJESTRACJA PORADNI ZDR. PSYCH.</t>
  </si>
  <si>
    <t>PP/13</t>
  </si>
  <si>
    <t>PORADNIA ZDROWIA PSYCH.</t>
  </si>
  <si>
    <t>PP/15</t>
  </si>
  <si>
    <t xml:space="preserve">PP/16 </t>
  </si>
  <si>
    <t xml:space="preserve">PP/17 </t>
  </si>
  <si>
    <t>MAG. ZWROTU POJEMN. GN I TERMOSÓW</t>
  </si>
  <si>
    <t xml:space="preserve">PP/19 </t>
  </si>
  <si>
    <t>ROZDZIELNIA POSIŁKÓW</t>
  </si>
  <si>
    <t xml:space="preserve">PP/20 </t>
  </si>
  <si>
    <t>ZMYWALNIA</t>
  </si>
  <si>
    <t>PP/21</t>
  </si>
  <si>
    <t xml:space="preserve">PP/22 </t>
  </si>
  <si>
    <t>WC ODWIEDZAJĄCYCH</t>
  </si>
  <si>
    <t>PP/23</t>
  </si>
  <si>
    <t>KORYTARZ</t>
  </si>
  <si>
    <t xml:space="preserve">PP/24 </t>
  </si>
  <si>
    <t xml:space="preserve">PP/25 </t>
  </si>
  <si>
    <t>Wykaz pomieszczeń pietra:</t>
  </si>
  <si>
    <t xml:space="preserve">PP/13 </t>
  </si>
  <si>
    <t>PP/16</t>
  </si>
  <si>
    <t>PORADNIA TERAPII UZALEŻNIEŃ</t>
  </si>
  <si>
    <t>PP/19</t>
  </si>
  <si>
    <t>PP/20</t>
  </si>
  <si>
    <t>PP/22</t>
  </si>
  <si>
    <t>c) Psychiatria dzienna</t>
  </si>
  <si>
    <t>Razem – powierzchnia pomieszczeń psychiatrii dziennej</t>
  </si>
  <si>
    <t>d) Oddział Psychiatria A</t>
  </si>
  <si>
    <t>Oddział Psychiatria A</t>
  </si>
  <si>
    <t>e) Oddział Psychiatria B</t>
  </si>
  <si>
    <t>drugi raz</t>
  </si>
  <si>
    <t>Oddział Psychiatria B</t>
  </si>
  <si>
    <t>f) Punkt Przyjęć</t>
  </si>
  <si>
    <t>Razem – powierzchnia pomieszczeń Punktu Przyjęć</t>
  </si>
  <si>
    <t>Punkt Przyjęć</t>
  </si>
  <si>
    <t>Razem – powierzchnia pomieszczeń przedoodziałowych</t>
  </si>
  <si>
    <t>g) Oddział Opiekuńczo-Leczniczy/Geriatria</t>
  </si>
  <si>
    <t>h) Pomieszczenia przedoodziałowe Psychiatrii</t>
  </si>
  <si>
    <t>Razem – powierzchnia O/Opiek.Leczn/Geriatria</t>
  </si>
  <si>
    <t>O/Opiek.Leczniczy/Geriatria</t>
  </si>
  <si>
    <t>f) Poddasze</t>
  </si>
  <si>
    <t>g)  Izba Przyjęć</t>
  </si>
  <si>
    <t>143b</t>
  </si>
  <si>
    <t>145a</t>
  </si>
  <si>
    <t>145b</t>
  </si>
  <si>
    <t>Pom. Windy brudnej</t>
  </si>
  <si>
    <t>Śluza fartuchowo - umywalkowa</t>
  </si>
  <si>
    <t>Pom. Windy czystej</t>
  </si>
  <si>
    <t>Magazyn materiałów sterylnych</t>
  </si>
  <si>
    <t>105a</t>
  </si>
  <si>
    <t>Pokój odwiedzin</t>
  </si>
  <si>
    <t>Sala chorych 1 łózkowa</t>
  </si>
  <si>
    <t>Sala chorych 3 łóżkowa</t>
  </si>
  <si>
    <t>Sala chorych 3 łózkowa</t>
  </si>
  <si>
    <t>Łazienka dla pacjentek</t>
  </si>
  <si>
    <t>Pokój przygotowawczy</t>
  </si>
  <si>
    <t>115a</t>
  </si>
  <si>
    <t>Izolatka 1 łóżkowa</t>
  </si>
  <si>
    <t>115b</t>
  </si>
  <si>
    <t>WC personelu</t>
  </si>
  <si>
    <t>Łazienka pacjentek</t>
  </si>
  <si>
    <t>Łazienka dla pacjentek niepełnosprawnych</t>
  </si>
  <si>
    <t>125a</t>
  </si>
  <si>
    <t>Pomieszczenie fototerapii</t>
  </si>
  <si>
    <t>Pomieszczenie lekarza</t>
  </si>
  <si>
    <t>Pomieszczenie wczesniaków</t>
  </si>
  <si>
    <t>Pomieszczenie noworodków obserwowanych</t>
  </si>
  <si>
    <t>Magazyn brudnej bielizny</t>
  </si>
  <si>
    <t>Pokój socjalny personelu</t>
  </si>
  <si>
    <t>Gabinet zbiegowy dla noworodków</t>
  </si>
  <si>
    <t>Szatnia damska brudna</t>
  </si>
  <si>
    <t>Umywalnia</t>
  </si>
  <si>
    <t>138b</t>
  </si>
  <si>
    <t>Szatnia damska czysta</t>
  </si>
  <si>
    <t>Boks brudnej bielizny</t>
  </si>
  <si>
    <t>Szatnia męska czysta</t>
  </si>
  <si>
    <t>140a</t>
  </si>
  <si>
    <t>140b</t>
  </si>
  <si>
    <t>Szatnia męska brudna</t>
  </si>
  <si>
    <t>138a</t>
  </si>
  <si>
    <t>Sala porodowa 2 stanowiskowa</t>
  </si>
  <si>
    <t>150a</t>
  </si>
  <si>
    <t>Boks pierwszej pielegnacji noworodka</t>
  </si>
  <si>
    <t>Punkt położnej</t>
  </si>
  <si>
    <t>Skłdzik porządkowy</t>
  </si>
  <si>
    <t>157a</t>
  </si>
  <si>
    <t>Pom. Przygotowania przedporodowego</t>
  </si>
  <si>
    <t>160a</t>
  </si>
  <si>
    <t>Rejestracja pacjentek</t>
  </si>
  <si>
    <t>161a</t>
  </si>
  <si>
    <t>USG</t>
  </si>
  <si>
    <t>Pielegniarka epidemiologiczna</t>
  </si>
  <si>
    <t>WC odwiedzających</t>
  </si>
  <si>
    <t>Trakt porodowy, oddział poł. - noworodkowy, sala cięć, pom. przedoddziałowe</t>
  </si>
  <si>
    <t xml:space="preserve">Brudownik </t>
  </si>
  <si>
    <t>Pomieszczenie noworodków obser.</t>
  </si>
  <si>
    <t>Śluza fartuchowo-umywalkowa</t>
  </si>
  <si>
    <t>Pom. Przygotowania pacjenta</t>
  </si>
  <si>
    <t>Pom. Przygotowania personelu</t>
  </si>
  <si>
    <t>Pom. Sali cesarskich cięć</t>
  </si>
  <si>
    <t>Magazyn podręczny - część czysta</t>
  </si>
  <si>
    <t>Magazyn podręczny część brudna</t>
  </si>
  <si>
    <t>Boks pierwszej pielęgnacji noworodka</t>
  </si>
  <si>
    <t>Pokój piel. Epidemiologicznej</t>
  </si>
  <si>
    <t>e)  Trakt porodowy, oddział poł.-noworodkowy, sala cięć, pom. przedoddziałowe</t>
  </si>
  <si>
    <t>Trakt porodowy, oddział poł.-now., sala cięć,</t>
  </si>
</sst>
</file>

<file path=xl/styles.xml><?xml version="1.0" encoding="utf-8"?>
<styleSheet xmlns="http://schemas.openxmlformats.org/spreadsheetml/2006/main">
  <fonts count="30">
    <font>
      <sz val="11"/>
      <color rgb="FF000000"/>
      <name val="Czcionka tekstu podstawowego"/>
      <family val="2"/>
      <charset val="238"/>
    </font>
    <font>
      <sz val="10"/>
      <color rgb="FF000000"/>
      <name val="Cambria"/>
      <family val="1"/>
      <charset val="238"/>
    </font>
    <font>
      <b/>
      <sz val="10"/>
      <color rgb="FFFF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0"/>
      <color rgb="FF000000"/>
      <name val="Arial"/>
      <family val="2"/>
      <charset val="238"/>
    </font>
    <font>
      <sz val="12"/>
      <color rgb="FF008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FF0000"/>
      <name val="Czcionka tekstu podstawowego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sz val="11"/>
      <color rgb="FF800000"/>
      <name val="Czcionka tekstu podstawowego"/>
      <family val="2"/>
      <charset val="238"/>
    </font>
    <font>
      <b/>
      <sz val="11"/>
      <color rgb="FFFF0000"/>
      <name val="Czcionka tekstu podstawowego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0"/>
      <color rgb="FF000000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FF0000"/>
      <name val="Czcionka tekstu podstawowego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Cambria"/>
      <family val="1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sz val="10"/>
      <name val="Calibri"/>
      <family val="2"/>
      <charset val="238"/>
    </font>
    <font>
      <b/>
      <sz val="10"/>
      <color rgb="FF000000"/>
      <name val="Century Gothic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0C0C0"/>
      </patternFill>
    </fill>
    <fill>
      <patternFill patternType="solid">
        <fgColor rgb="FF92D05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4" tint="0.59999389629810485"/>
        <bgColor rgb="FFC0C0C0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25" fillId="0" borderId="0"/>
  </cellStyleXfs>
  <cellXfs count="21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/>
    <xf numFmtId="0" fontId="2" fillId="2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4" fontId="1" fillId="0" borderId="0" xfId="0" applyNumberFormat="1" applyFont="1"/>
    <xf numFmtId="0" fontId="2" fillId="2" borderId="1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0" xfId="0" applyFont="1"/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7" fillId="2" borderId="0" xfId="0" applyFont="1" applyFill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8" fillId="0" borderId="0" xfId="0" applyFont="1"/>
    <xf numFmtId="0" fontId="8" fillId="0" borderId="9" xfId="0" applyFont="1" applyBorder="1"/>
    <xf numFmtId="0" fontId="8" fillId="0" borderId="2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2" fontId="8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2" fontId="10" fillId="0" borderId="0" xfId="0" applyNumberFormat="1" applyFont="1"/>
    <xf numFmtId="0" fontId="8" fillId="0" borderId="0" xfId="0" applyFont="1" applyBorder="1" applyAlignment="1">
      <alignment horizontal="center" vertical="center"/>
    </xf>
    <xf numFmtId="0" fontId="7" fillId="2" borderId="0" xfId="0" applyFont="1" applyFill="1" applyBorder="1"/>
    <xf numFmtId="0" fontId="8" fillId="0" borderId="0" xfId="0" applyFont="1" applyBorder="1"/>
    <xf numFmtId="0" fontId="10" fillId="0" borderId="1" xfId="0" applyFont="1" applyBorder="1"/>
    <xf numFmtId="0" fontId="0" fillId="0" borderId="0" xfId="0" applyAlignment="1">
      <alignment horizontal="center"/>
    </xf>
    <xf numFmtId="0" fontId="11" fillId="2" borderId="0" xfId="0" applyFont="1" applyFill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/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/>
    <xf numFmtId="0" fontId="0" fillId="0" borderId="9" xfId="0" applyBorder="1"/>
    <xf numFmtId="0" fontId="0" fillId="0" borderId="11" xfId="0" applyBorder="1"/>
    <xf numFmtId="0" fontId="0" fillId="0" borderId="0" xfId="0"/>
    <xf numFmtId="0" fontId="15" fillId="0" borderId="1" xfId="0" applyFont="1" applyBorder="1"/>
    <xf numFmtId="0" fontId="0" fillId="0" borderId="0" xfId="0" applyFont="1" applyAlignment="1">
      <alignment wrapText="1"/>
    </xf>
    <xf numFmtId="0" fontId="16" fillId="2" borderId="0" xfId="0" applyFont="1" applyFill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11" fillId="2" borderId="0" xfId="0" applyFont="1" applyFill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/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4" fontId="20" fillId="0" borderId="5" xfId="0" applyNumberFormat="1" applyFont="1" applyBorder="1" applyAlignment="1">
      <alignment horizontal="right" vertical="center"/>
    </xf>
    <xf numFmtId="4" fontId="20" fillId="0" borderId="5" xfId="0" applyNumberFormat="1" applyFont="1" applyBorder="1" applyAlignment="1">
      <alignment vertical="center"/>
    </xf>
    <xf numFmtId="4" fontId="0" fillId="0" borderId="0" xfId="0" applyNumberFormat="1"/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4" fontId="20" fillId="0" borderId="2" xfId="0" applyNumberFormat="1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4" fontId="20" fillId="0" borderId="2" xfId="0" applyNumberFormat="1" applyFont="1" applyBorder="1" applyAlignment="1">
      <alignment horizontal="right" vertical="center"/>
    </xf>
    <xf numFmtId="0" fontId="20" fillId="0" borderId="16" xfId="0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 horizontal="right" vertical="center"/>
    </xf>
    <xf numFmtId="4" fontId="19" fillId="0" borderId="13" xfId="0" applyNumberFormat="1" applyFont="1" applyBorder="1" applyAlignment="1">
      <alignment vertical="center"/>
    </xf>
    <xf numFmtId="4" fontId="19" fillId="0" borderId="17" xfId="0" applyNumberFormat="1" applyFont="1" applyBorder="1" applyAlignment="1">
      <alignment horizontal="right" vertical="center"/>
    </xf>
    <xf numFmtId="4" fontId="19" fillId="0" borderId="18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horizontal="right" vertical="center"/>
    </xf>
    <xf numFmtId="0" fontId="21" fillId="0" borderId="0" xfId="0" applyFont="1"/>
    <xf numFmtId="0" fontId="22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Alignment="1"/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3" fillId="0" borderId="0" xfId="0" applyFont="1"/>
    <xf numFmtId="0" fontId="20" fillId="0" borderId="3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3" fillId="0" borderId="2" xfId="0" applyFont="1" applyBorder="1"/>
    <xf numFmtId="0" fontId="20" fillId="0" borderId="3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right" vertical="center"/>
    </xf>
    <xf numFmtId="0" fontId="19" fillId="0" borderId="7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9" fillId="0" borderId="3" xfId="0" applyFont="1" applyBorder="1" applyAlignment="1">
      <alignment horizontal="right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right" vertical="center"/>
    </xf>
    <xf numFmtId="0" fontId="20" fillId="2" borderId="2" xfId="0" applyFont="1" applyFill="1" applyBorder="1" applyAlignment="1">
      <alignment vertical="center"/>
    </xf>
    <xf numFmtId="0" fontId="19" fillId="0" borderId="2" xfId="0" applyFont="1" applyBorder="1" applyAlignment="1">
      <alignment horizontal="right" vertical="center"/>
    </xf>
    <xf numFmtId="0" fontId="20" fillId="3" borderId="2" xfId="0" applyFont="1" applyFill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0" fillId="3" borderId="2" xfId="0" applyFont="1" applyFill="1" applyBorder="1" applyAlignment="1">
      <alignment vertical="center"/>
    </xf>
    <xf numFmtId="0" fontId="20" fillId="2" borderId="8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0" fillId="4" borderId="0" xfId="0" applyFill="1"/>
    <xf numFmtId="0" fontId="20" fillId="9" borderId="5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  <xf numFmtId="0" fontId="0" fillId="10" borderId="0" xfId="0" applyFill="1"/>
    <xf numFmtId="4" fontId="20" fillId="9" borderId="5" xfId="0" applyNumberFormat="1" applyFont="1" applyFill="1" applyBorder="1" applyAlignment="1">
      <alignment horizontal="right" vertical="center"/>
    </xf>
    <xf numFmtId="0" fontId="20" fillId="6" borderId="5" xfId="0" applyFont="1" applyFill="1" applyBorder="1" applyAlignment="1">
      <alignment horizontal="right"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1" fillId="0" borderId="0" xfId="0" applyFont="1" applyFill="1" applyBorder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/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1" fillId="0" borderId="0" xfId="0" applyFont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25" fillId="11" borderId="0" xfId="0" applyFont="1" applyFill="1"/>
    <xf numFmtId="0" fontId="20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5" fillId="0" borderId="0" xfId="1"/>
    <xf numFmtId="0" fontId="26" fillId="0" borderId="0" xfId="1" applyFont="1" applyAlignment="1">
      <alignment horizontal="left" indent="4"/>
    </xf>
    <xf numFmtId="0" fontId="27" fillId="0" borderId="0" xfId="1" applyFont="1" applyAlignment="1">
      <alignment horizontal="left" indent="4"/>
    </xf>
    <xf numFmtId="0" fontId="26" fillId="0" borderId="0" xfId="1" applyFont="1"/>
    <xf numFmtId="0" fontId="20" fillId="8" borderId="2" xfId="0" applyFont="1" applyFill="1" applyBorder="1" applyAlignment="1">
      <alignment horizontal="center" vertical="center"/>
    </xf>
    <xf numFmtId="0" fontId="20" fillId="12" borderId="5" xfId="0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6" fillId="6" borderId="0" xfId="1" applyFont="1" applyFill="1" applyAlignment="1">
      <alignment horizontal="left" indent="4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4" fontId="0" fillId="2" borderId="0" xfId="0" applyNumberFormat="1" applyFill="1"/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/>
    <xf numFmtId="0" fontId="0" fillId="6" borderId="0" xfId="0" applyFill="1"/>
    <xf numFmtId="0" fontId="20" fillId="5" borderId="2" xfId="0" applyFont="1" applyFill="1" applyBorder="1" applyAlignment="1">
      <alignment vertical="center"/>
    </xf>
    <xf numFmtId="0" fontId="20" fillId="4" borderId="2" xfId="0" applyFont="1" applyFill="1" applyBorder="1" applyAlignment="1">
      <alignment vertical="center"/>
    </xf>
    <xf numFmtId="0" fontId="20" fillId="6" borderId="2" xfId="0" applyFont="1" applyFill="1" applyBorder="1" applyAlignment="1">
      <alignment vertical="center"/>
    </xf>
    <xf numFmtId="0" fontId="20" fillId="12" borderId="2" xfId="0" applyFont="1" applyFill="1" applyBorder="1" applyAlignment="1">
      <alignment vertical="center"/>
    </xf>
    <xf numFmtId="0" fontId="20" fillId="6" borderId="20" xfId="0" applyFont="1" applyFill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0" fontId="20" fillId="12" borderId="2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top" wrapText="1"/>
    </xf>
    <xf numFmtId="0" fontId="20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estawienie%20powierzchni%20szpitala%20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YŁA A"/>
      <sheetName val="BRYŁA C"/>
      <sheetName val="ADMINISTRACJA"/>
      <sheetName val="Oś. Rehabilitacji"/>
      <sheetName val="Przychodnia"/>
      <sheetName val="Apteka "/>
      <sheetName val="Rehabilitacja"/>
      <sheetName val="Paw. Psych "/>
      <sheetName val="Zespoly wyjazdowe"/>
      <sheetName val="Zestawienie pow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5">
          <cell r="J45">
            <v>14929.970000000001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348"/>
  <sheetViews>
    <sheetView topLeftCell="A28" zoomScale="115" zoomScaleNormal="115" workbookViewId="0">
      <selection activeCell="F165" sqref="F165"/>
    </sheetView>
  </sheetViews>
  <sheetFormatPr defaultRowHeight="14.25"/>
  <cols>
    <col min="1" max="1" width="9.25" style="1"/>
    <col min="2" max="2" width="9.25" style="2"/>
    <col min="3" max="3" width="34.875" style="1"/>
    <col min="4" max="4" width="10.125" style="1"/>
    <col min="5" max="1025" width="9.25" style="1"/>
  </cols>
  <sheetData>
    <row r="1" spans="1:10">
      <c r="A1"/>
      <c r="B1"/>
      <c r="C1" s="3" t="s">
        <v>0</v>
      </c>
      <c r="D1"/>
      <c r="H1"/>
      <c r="I1"/>
      <c r="J1"/>
    </row>
    <row r="2" spans="1:10">
      <c r="A2"/>
      <c r="B2"/>
      <c r="C2"/>
      <c r="D2"/>
      <c r="H2"/>
      <c r="I2"/>
      <c r="J2"/>
    </row>
    <row r="3" spans="1:10">
      <c r="A3"/>
      <c r="B3"/>
      <c r="C3"/>
      <c r="D3"/>
      <c r="H3"/>
      <c r="I3"/>
      <c r="J3"/>
    </row>
    <row r="4" spans="1:10">
      <c r="A4"/>
      <c r="B4"/>
      <c r="C4"/>
      <c r="D4"/>
      <c r="H4"/>
      <c r="I4"/>
      <c r="J4"/>
    </row>
    <row r="5" spans="1:10">
      <c r="A5"/>
      <c r="B5"/>
      <c r="C5"/>
      <c r="D5"/>
      <c r="H5"/>
      <c r="I5"/>
      <c r="J5"/>
    </row>
    <row r="6" spans="1:10">
      <c r="A6"/>
      <c r="B6"/>
      <c r="C6"/>
      <c r="D6"/>
      <c r="H6"/>
      <c r="I6"/>
      <c r="J6"/>
    </row>
    <row r="7" spans="1:10">
      <c r="A7"/>
      <c r="B7"/>
      <c r="C7"/>
      <c r="D7"/>
      <c r="H7"/>
      <c r="I7"/>
      <c r="J7"/>
    </row>
    <row r="8" spans="1:10">
      <c r="A8"/>
      <c r="B8"/>
      <c r="C8"/>
      <c r="D8"/>
      <c r="H8"/>
      <c r="I8"/>
      <c r="J8"/>
    </row>
    <row r="9" spans="1:10">
      <c r="A9"/>
      <c r="B9"/>
      <c r="C9" s="4" t="s">
        <v>1</v>
      </c>
      <c r="D9" s="3" t="s">
        <v>2</v>
      </c>
      <c r="H9"/>
      <c r="I9"/>
      <c r="J9"/>
    </row>
    <row r="10" spans="1:10">
      <c r="A10"/>
      <c r="B10"/>
      <c r="C10"/>
      <c r="D10"/>
      <c r="H10"/>
      <c r="I10"/>
      <c r="J10"/>
    </row>
    <row r="11" spans="1:10">
      <c r="A11" s="200" t="s">
        <v>3</v>
      </c>
      <c r="B11" s="5" t="s">
        <v>4</v>
      </c>
      <c r="C11" s="6" t="s">
        <v>5</v>
      </c>
      <c r="D11" s="6">
        <v>44.43</v>
      </c>
      <c r="H11"/>
      <c r="I11"/>
      <c r="J11"/>
    </row>
    <row r="12" spans="1:10">
      <c r="A12" s="200"/>
      <c r="B12" s="5" t="s">
        <v>6</v>
      </c>
      <c r="C12" s="6" t="s">
        <v>7</v>
      </c>
      <c r="D12" s="6">
        <v>4.16</v>
      </c>
      <c r="H12"/>
      <c r="I12"/>
      <c r="J12"/>
    </row>
    <row r="13" spans="1:10">
      <c r="A13" s="200"/>
      <c r="B13" s="5" t="s">
        <v>8</v>
      </c>
      <c r="C13" s="6" t="s">
        <v>5</v>
      </c>
      <c r="D13" s="6">
        <v>39.950000000000003</v>
      </c>
      <c r="H13"/>
      <c r="I13"/>
      <c r="J13"/>
    </row>
    <row r="14" spans="1:10">
      <c r="A14" s="200"/>
      <c r="B14" s="5" t="s">
        <v>9</v>
      </c>
      <c r="C14" s="6" t="s">
        <v>10</v>
      </c>
      <c r="D14" s="6">
        <v>4.16</v>
      </c>
      <c r="H14"/>
      <c r="I14"/>
      <c r="J14"/>
    </row>
    <row r="15" spans="1:10">
      <c r="A15" s="200"/>
      <c r="B15" s="5" t="s">
        <v>11</v>
      </c>
      <c r="C15" s="6" t="s">
        <v>5</v>
      </c>
      <c r="D15" s="6">
        <v>34.06</v>
      </c>
      <c r="H15"/>
      <c r="I15"/>
      <c r="J15"/>
    </row>
    <row r="16" spans="1:10">
      <c r="A16" s="200"/>
      <c r="B16" s="5" t="s">
        <v>12</v>
      </c>
      <c r="C16" s="6" t="s">
        <v>5</v>
      </c>
      <c r="D16" s="6">
        <v>36.47</v>
      </c>
      <c r="H16"/>
      <c r="I16"/>
      <c r="J16"/>
    </row>
    <row r="17" spans="1:10">
      <c r="A17" s="200"/>
      <c r="B17" s="5" t="s">
        <v>13</v>
      </c>
      <c r="C17" s="6" t="s">
        <v>10</v>
      </c>
      <c r="D17" s="6">
        <v>4.16</v>
      </c>
      <c r="H17"/>
      <c r="I17"/>
      <c r="J17"/>
    </row>
    <row r="18" spans="1:10">
      <c r="A18" s="200"/>
      <c r="B18" s="5" t="s">
        <v>14</v>
      </c>
      <c r="C18" s="6" t="s">
        <v>5</v>
      </c>
      <c r="D18" s="6">
        <v>46.61</v>
      </c>
      <c r="H18"/>
      <c r="I18"/>
      <c r="J18"/>
    </row>
    <row r="19" spans="1:10">
      <c r="A19" s="200"/>
      <c r="B19" s="5" t="s">
        <v>15</v>
      </c>
      <c r="C19" s="6" t="s">
        <v>10</v>
      </c>
      <c r="D19" s="6">
        <v>4.16</v>
      </c>
      <c r="H19"/>
      <c r="I19"/>
      <c r="J19"/>
    </row>
    <row r="20" spans="1:10">
      <c r="A20" s="200"/>
      <c r="B20" s="5">
        <v>71</v>
      </c>
      <c r="C20" s="6" t="s">
        <v>16</v>
      </c>
      <c r="D20" s="6">
        <v>13.09</v>
      </c>
      <c r="H20"/>
      <c r="I20"/>
      <c r="J20"/>
    </row>
    <row r="21" spans="1:10">
      <c r="A21" s="200"/>
      <c r="B21" s="5" t="s">
        <v>17</v>
      </c>
      <c r="C21" s="6" t="s">
        <v>18</v>
      </c>
      <c r="D21" s="6">
        <v>6.36</v>
      </c>
      <c r="H21"/>
      <c r="I21"/>
      <c r="J21"/>
    </row>
    <row r="22" spans="1:10">
      <c r="A22" s="200"/>
      <c r="B22" s="5" t="s">
        <v>19</v>
      </c>
      <c r="C22" s="6" t="s">
        <v>20</v>
      </c>
      <c r="D22" s="6">
        <v>9.98</v>
      </c>
      <c r="H22"/>
      <c r="I22"/>
      <c r="J22"/>
    </row>
    <row r="23" spans="1:10">
      <c r="A23" s="200"/>
      <c r="B23" s="5" t="s">
        <v>21</v>
      </c>
      <c r="C23" s="6" t="s">
        <v>22</v>
      </c>
      <c r="D23" s="6">
        <v>26.24</v>
      </c>
      <c r="H23"/>
      <c r="I23"/>
      <c r="J23"/>
    </row>
    <row r="24" spans="1:10">
      <c r="A24" s="200"/>
      <c r="B24" s="5" t="s">
        <v>23</v>
      </c>
      <c r="C24" s="6" t="s">
        <v>24</v>
      </c>
      <c r="D24" s="6">
        <v>39.270000000000003</v>
      </c>
      <c r="H24"/>
      <c r="I24"/>
      <c r="J24"/>
    </row>
    <row r="25" spans="1:10">
      <c r="A25" s="200"/>
      <c r="B25" s="5" t="s">
        <v>25</v>
      </c>
      <c r="C25" s="6" t="s">
        <v>26</v>
      </c>
      <c r="D25" s="6">
        <v>10.51</v>
      </c>
      <c r="H25"/>
      <c r="I25"/>
      <c r="J25"/>
    </row>
    <row r="26" spans="1:10">
      <c r="A26" s="200"/>
      <c r="B26" s="5">
        <v>73</v>
      </c>
      <c r="C26" s="6" t="s">
        <v>27</v>
      </c>
      <c r="D26" s="6">
        <v>11.07</v>
      </c>
      <c r="H26"/>
      <c r="I26"/>
      <c r="J26"/>
    </row>
    <row r="27" spans="1:10">
      <c r="A27" s="200"/>
      <c r="B27" s="5">
        <v>74</v>
      </c>
      <c r="C27" s="6" t="s">
        <v>28</v>
      </c>
      <c r="D27" s="6">
        <v>17.260000000000002</v>
      </c>
      <c r="H27"/>
      <c r="I27"/>
      <c r="J27"/>
    </row>
    <row r="28" spans="1:10">
      <c r="A28" s="200"/>
      <c r="B28" s="5">
        <v>75</v>
      </c>
      <c r="C28" s="6" t="s">
        <v>29</v>
      </c>
      <c r="D28" s="6">
        <v>13.28</v>
      </c>
      <c r="H28"/>
      <c r="I28"/>
      <c r="J28"/>
    </row>
    <row r="29" spans="1:10">
      <c r="A29" s="200"/>
      <c r="B29" s="5">
        <v>76</v>
      </c>
      <c r="C29" s="6" t="s">
        <v>30</v>
      </c>
      <c r="D29" s="6">
        <v>12.91</v>
      </c>
      <c r="H29"/>
      <c r="I29"/>
      <c r="J29"/>
    </row>
    <row r="30" spans="1:10">
      <c r="A30" s="200"/>
      <c r="B30" s="5">
        <v>77</v>
      </c>
      <c r="C30" s="6" t="s">
        <v>31</v>
      </c>
      <c r="D30" s="6">
        <v>4</v>
      </c>
      <c r="H30"/>
      <c r="I30"/>
      <c r="J30"/>
    </row>
    <row r="31" spans="1:10">
      <c r="A31" s="200"/>
      <c r="B31" s="5">
        <v>78</v>
      </c>
      <c r="C31" s="6" t="s">
        <v>32</v>
      </c>
      <c r="D31" s="6">
        <v>5.47</v>
      </c>
      <c r="H31"/>
      <c r="I31"/>
      <c r="J31"/>
    </row>
    <row r="32" spans="1:10">
      <c r="A32" s="200"/>
      <c r="B32" s="5">
        <v>79</v>
      </c>
      <c r="C32" s="6" t="s">
        <v>33</v>
      </c>
      <c r="D32" s="6">
        <v>2.9</v>
      </c>
      <c r="H32"/>
      <c r="I32"/>
      <c r="J32"/>
    </row>
    <row r="33" spans="1:10">
      <c r="A33" s="200"/>
      <c r="B33" s="5" t="s">
        <v>34</v>
      </c>
      <c r="C33" s="6" t="s">
        <v>35</v>
      </c>
      <c r="D33" s="6">
        <v>1.84</v>
      </c>
      <c r="H33"/>
      <c r="I33"/>
      <c r="J33"/>
    </row>
    <row r="34" spans="1:10">
      <c r="A34" s="200"/>
      <c r="B34" s="5" t="s">
        <v>36</v>
      </c>
      <c r="C34" s="6" t="s">
        <v>37</v>
      </c>
      <c r="D34" s="6">
        <v>8.8000000000000007</v>
      </c>
      <c r="H34"/>
      <c r="I34"/>
      <c r="J34"/>
    </row>
    <row r="35" spans="1:10">
      <c r="A35" s="200"/>
      <c r="B35" s="5" t="s">
        <v>38</v>
      </c>
      <c r="C35" s="6" t="s">
        <v>39</v>
      </c>
      <c r="D35" s="6">
        <v>2.33</v>
      </c>
      <c r="H35"/>
      <c r="I35"/>
      <c r="J35"/>
    </row>
    <row r="36" spans="1:10">
      <c r="A36" s="200"/>
      <c r="B36" s="5">
        <v>81</v>
      </c>
      <c r="C36" s="6" t="s">
        <v>18</v>
      </c>
      <c r="D36" s="6">
        <v>68.73</v>
      </c>
      <c r="H36"/>
      <c r="I36"/>
      <c r="J36"/>
    </row>
    <row r="37" spans="1:10">
      <c r="A37"/>
      <c r="B37"/>
      <c r="C37"/>
      <c r="D37" s="7">
        <f>SUM(D11:D36)</f>
        <v>472.19999999999993</v>
      </c>
      <c r="H37"/>
      <c r="I37"/>
      <c r="J37"/>
    </row>
    <row r="38" spans="1:10">
      <c r="A38"/>
      <c r="B38" s="8" t="s">
        <v>40</v>
      </c>
      <c r="C38" s="3" t="s">
        <v>41</v>
      </c>
      <c r="D38" s="3">
        <v>29.02</v>
      </c>
      <c r="H38" s="3">
        <f>D38</f>
        <v>29.02</v>
      </c>
      <c r="I38"/>
      <c r="J38"/>
    </row>
    <row r="39" spans="1:10">
      <c r="A39"/>
      <c r="B39"/>
      <c r="C39" s="3" t="s">
        <v>42</v>
      </c>
      <c r="D39" s="3">
        <v>38.01</v>
      </c>
      <c r="H39" s="3">
        <f>D39</f>
        <v>38.01</v>
      </c>
      <c r="I39"/>
      <c r="J39"/>
    </row>
    <row r="40" spans="1:10">
      <c r="A40"/>
      <c r="B40"/>
      <c r="C40" s="3" t="s">
        <v>43</v>
      </c>
      <c r="D40" s="3">
        <v>5.05</v>
      </c>
      <c r="H40" s="3">
        <f>D40</f>
        <v>5.05</v>
      </c>
      <c r="I40"/>
      <c r="J40"/>
    </row>
    <row r="41" spans="1:10">
      <c r="A41"/>
      <c r="B41"/>
      <c r="C41" s="3" t="s">
        <v>44</v>
      </c>
      <c r="D41" s="3">
        <v>39.17</v>
      </c>
      <c r="H41" s="3">
        <f>D41</f>
        <v>39.17</v>
      </c>
      <c r="I41"/>
      <c r="J41"/>
    </row>
    <row r="42" spans="1:10">
      <c r="A42"/>
      <c r="B42"/>
      <c r="C42"/>
      <c r="D42" s="7"/>
      <c r="H42"/>
      <c r="I42"/>
      <c r="J42"/>
    </row>
    <row r="43" spans="1:10">
      <c r="A43"/>
      <c r="B43"/>
      <c r="C43"/>
      <c r="D43"/>
      <c r="H43"/>
      <c r="I43"/>
      <c r="J43"/>
    </row>
    <row r="44" spans="1:10">
      <c r="A44"/>
      <c r="B44"/>
      <c r="C44" s="4" t="s">
        <v>45</v>
      </c>
      <c r="D44"/>
      <c r="H44"/>
      <c r="I44"/>
      <c r="J44"/>
    </row>
    <row r="45" spans="1:10">
      <c r="A45" s="200" t="s">
        <v>46</v>
      </c>
      <c r="B45" s="9">
        <v>164</v>
      </c>
      <c r="C45" s="6" t="s">
        <v>44</v>
      </c>
      <c r="D45" s="6">
        <v>31.12</v>
      </c>
      <c r="H45"/>
      <c r="I45"/>
      <c r="J45"/>
    </row>
    <row r="46" spans="1:10">
      <c r="A46" s="200"/>
      <c r="B46" s="9" t="s">
        <v>47</v>
      </c>
      <c r="C46" s="6" t="s">
        <v>48</v>
      </c>
      <c r="D46" s="6">
        <v>44.43</v>
      </c>
      <c r="H46"/>
      <c r="I46"/>
      <c r="J46"/>
    </row>
    <row r="47" spans="1:10">
      <c r="A47" s="200"/>
      <c r="B47" s="9" t="s">
        <v>49</v>
      </c>
      <c r="C47" s="6" t="s">
        <v>10</v>
      </c>
      <c r="D47" s="6">
        <v>4.16</v>
      </c>
      <c r="H47"/>
      <c r="I47"/>
      <c r="J47"/>
    </row>
    <row r="48" spans="1:10">
      <c r="A48" s="200"/>
      <c r="B48" s="9" t="s">
        <v>50</v>
      </c>
      <c r="C48" s="6" t="s">
        <v>48</v>
      </c>
      <c r="D48" s="6">
        <v>39.950000000000003</v>
      </c>
      <c r="H48"/>
      <c r="I48"/>
      <c r="J48"/>
    </row>
    <row r="49" spans="1:10">
      <c r="A49" s="200"/>
      <c r="B49" s="9" t="s">
        <v>51</v>
      </c>
      <c r="C49" s="6" t="s">
        <v>52</v>
      </c>
      <c r="D49" s="6">
        <v>4.16</v>
      </c>
      <c r="H49"/>
      <c r="I49"/>
      <c r="J49"/>
    </row>
    <row r="50" spans="1:10">
      <c r="A50" s="200"/>
      <c r="B50" s="9" t="s">
        <v>53</v>
      </c>
      <c r="C50" s="6" t="s">
        <v>48</v>
      </c>
      <c r="D50" s="6">
        <v>34.06</v>
      </c>
      <c r="H50"/>
      <c r="I50"/>
      <c r="J50"/>
    </row>
    <row r="51" spans="1:10">
      <c r="A51" s="200"/>
      <c r="B51" s="9" t="s">
        <v>54</v>
      </c>
      <c r="C51" s="6" t="s">
        <v>55</v>
      </c>
      <c r="D51" s="6">
        <v>5.9</v>
      </c>
      <c r="H51"/>
      <c r="I51"/>
      <c r="J51"/>
    </row>
    <row r="52" spans="1:10">
      <c r="A52" s="200"/>
      <c r="B52" s="9" t="s">
        <v>56</v>
      </c>
      <c r="C52" s="6" t="s">
        <v>48</v>
      </c>
      <c r="D52" s="6">
        <v>36.47</v>
      </c>
      <c r="H52"/>
      <c r="I52"/>
      <c r="J52"/>
    </row>
    <row r="53" spans="1:10">
      <c r="A53" s="200"/>
      <c r="B53" s="9" t="s">
        <v>57</v>
      </c>
      <c r="C53" s="6" t="s">
        <v>10</v>
      </c>
      <c r="D53" s="6">
        <v>4.16</v>
      </c>
      <c r="H53"/>
      <c r="I53"/>
      <c r="J53"/>
    </row>
    <row r="54" spans="1:10">
      <c r="A54" s="200"/>
      <c r="B54" s="9" t="s">
        <v>58</v>
      </c>
      <c r="C54" s="6" t="s">
        <v>48</v>
      </c>
      <c r="D54" s="6">
        <v>46.55</v>
      </c>
      <c r="H54"/>
      <c r="I54"/>
      <c r="J54"/>
    </row>
    <row r="55" spans="1:10">
      <c r="A55" s="200"/>
      <c r="B55" s="9" t="s">
        <v>59</v>
      </c>
      <c r="C55" s="6" t="s">
        <v>60</v>
      </c>
      <c r="D55" s="6">
        <v>4.16</v>
      </c>
      <c r="H55"/>
      <c r="I55"/>
      <c r="J55"/>
    </row>
    <row r="56" spans="1:10">
      <c r="A56" s="200"/>
      <c r="B56" s="9">
        <v>170</v>
      </c>
      <c r="C56" s="6" t="s">
        <v>61</v>
      </c>
      <c r="D56" s="6">
        <v>9.5</v>
      </c>
      <c r="H56"/>
      <c r="I56"/>
      <c r="J56"/>
    </row>
    <row r="57" spans="1:10">
      <c r="A57" s="200"/>
      <c r="B57" s="9" t="s">
        <v>62</v>
      </c>
      <c r="C57" s="6" t="s">
        <v>63</v>
      </c>
      <c r="D57" s="6">
        <v>3.3</v>
      </c>
      <c r="H57"/>
      <c r="I57"/>
      <c r="J57"/>
    </row>
    <row r="58" spans="1:10">
      <c r="A58" s="200"/>
      <c r="B58" s="9" t="s">
        <v>64</v>
      </c>
      <c r="C58" s="6" t="s">
        <v>65</v>
      </c>
      <c r="D58" s="6">
        <v>10.34</v>
      </c>
      <c r="H58"/>
      <c r="I58"/>
      <c r="J58"/>
    </row>
    <row r="59" spans="1:10">
      <c r="A59" s="200"/>
      <c r="B59" s="9" t="s">
        <v>66</v>
      </c>
      <c r="C59" s="6" t="s">
        <v>52</v>
      </c>
      <c r="D59" s="6">
        <v>6.48</v>
      </c>
      <c r="H59"/>
      <c r="I59"/>
      <c r="J59"/>
    </row>
    <row r="60" spans="1:10">
      <c r="A60" s="200"/>
      <c r="B60" s="9" t="s">
        <v>67</v>
      </c>
      <c r="C60" s="6" t="s">
        <v>68</v>
      </c>
      <c r="D60" s="6">
        <v>21.22</v>
      </c>
      <c r="H60"/>
      <c r="I60"/>
      <c r="J60"/>
    </row>
    <row r="61" spans="1:10">
      <c r="A61" s="200"/>
      <c r="B61" s="9" t="s">
        <v>69</v>
      </c>
      <c r="C61" s="6" t="s">
        <v>70</v>
      </c>
      <c r="D61" s="6">
        <v>31.87</v>
      </c>
      <c r="H61"/>
      <c r="I61"/>
      <c r="J61"/>
    </row>
    <row r="62" spans="1:10">
      <c r="A62" s="200"/>
      <c r="B62" s="9" t="s">
        <v>71</v>
      </c>
      <c r="C62" s="6" t="s">
        <v>52</v>
      </c>
      <c r="D62" s="6">
        <v>5.04</v>
      </c>
      <c r="H62"/>
      <c r="I62"/>
      <c r="J62"/>
    </row>
    <row r="63" spans="1:10">
      <c r="A63" s="200"/>
      <c r="B63" s="9">
        <v>172</v>
      </c>
      <c r="C63" s="6" t="s">
        <v>72</v>
      </c>
      <c r="D63" s="6">
        <v>11.25</v>
      </c>
      <c r="H63"/>
      <c r="I63"/>
      <c r="J63"/>
    </row>
    <row r="64" spans="1:10">
      <c r="A64" s="200"/>
      <c r="B64" s="9" t="s">
        <v>73</v>
      </c>
      <c r="C64" s="6" t="s">
        <v>74</v>
      </c>
      <c r="D64" s="6">
        <v>18.62</v>
      </c>
      <c r="H64"/>
      <c r="I64"/>
      <c r="J64"/>
    </row>
    <row r="65" spans="1:10">
      <c r="A65" s="200"/>
      <c r="B65" s="9" t="s">
        <v>75</v>
      </c>
      <c r="C65" s="6" t="s">
        <v>76</v>
      </c>
      <c r="D65" s="6">
        <v>5.0199999999999996</v>
      </c>
      <c r="H65"/>
      <c r="I65"/>
      <c r="J65"/>
    </row>
    <row r="66" spans="1:10">
      <c r="A66" s="200"/>
      <c r="B66" s="9">
        <v>174</v>
      </c>
      <c r="C66" s="6" t="s">
        <v>77</v>
      </c>
      <c r="D66" s="6">
        <v>14.66</v>
      </c>
      <c r="H66"/>
      <c r="I66"/>
      <c r="J66"/>
    </row>
    <row r="67" spans="1:10">
      <c r="A67" s="200"/>
      <c r="B67" s="9">
        <v>175</v>
      </c>
      <c r="C67" s="6" t="s">
        <v>78</v>
      </c>
      <c r="D67" s="6">
        <v>24.45</v>
      </c>
      <c r="H67"/>
      <c r="I67"/>
      <c r="J67"/>
    </row>
    <row r="68" spans="1:10">
      <c r="A68" s="200"/>
      <c r="B68" s="9">
        <v>176</v>
      </c>
      <c r="C68" s="6" t="s">
        <v>79</v>
      </c>
      <c r="D68" s="6">
        <v>12.43</v>
      </c>
      <c r="H68"/>
      <c r="I68"/>
      <c r="J68"/>
    </row>
    <row r="69" spans="1:10">
      <c r="A69" s="200"/>
      <c r="B69" s="9" t="s">
        <v>80</v>
      </c>
      <c r="C69" s="6" t="s">
        <v>81</v>
      </c>
      <c r="D69" s="6">
        <v>1.86</v>
      </c>
      <c r="H69"/>
      <c r="I69"/>
      <c r="J69"/>
    </row>
    <row r="70" spans="1:10">
      <c r="A70" s="200"/>
      <c r="B70" s="9" t="s">
        <v>82</v>
      </c>
      <c r="C70" s="6" t="s">
        <v>83</v>
      </c>
      <c r="D70" s="6">
        <v>9.26</v>
      </c>
      <c r="H70"/>
      <c r="I70"/>
      <c r="J70"/>
    </row>
    <row r="71" spans="1:10">
      <c r="A71" s="200"/>
      <c r="B71" s="9" t="s">
        <v>84</v>
      </c>
      <c r="C71" s="6" t="s">
        <v>52</v>
      </c>
      <c r="D71" s="6">
        <v>2.5499999999999998</v>
      </c>
      <c r="H71"/>
      <c r="I71"/>
      <c r="J71"/>
    </row>
    <row r="72" spans="1:10">
      <c r="A72" s="200"/>
      <c r="B72" s="9">
        <v>103</v>
      </c>
      <c r="C72" s="6" t="s">
        <v>85</v>
      </c>
      <c r="D72" s="6">
        <v>10.6</v>
      </c>
      <c r="H72"/>
      <c r="I72"/>
      <c r="J72"/>
    </row>
    <row r="73" spans="1:10">
      <c r="A73" s="200"/>
      <c r="B73" s="9"/>
      <c r="C73" s="6"/>
      <c r="D73" s="10">
        <f>SUM(D45:D72)</f>
        <v>453.57000000000011</v>
      </c>
      <c r="H73"/>
      <c r="I73"/>
      <c r="J73" s="11"/>
    </row>
    <row r="74" spans="1:10">
      <c r="A74" s="200"/>
      <c r="B74" s="9" t="s">
        <v>40</v>
      </c>
      <c r="C74" s="6" t="s">
        <v>41</v>
      </c>
      <c r="D74" s="6">
        <v>29.02</v>
      </c>
      <c r="H74" s="3">
        <f>D74</f>
        <v>29.02</v>
      </c>
      <c r="I74"/>
    </row>
    <row r="75" spans="1:10">
      <c r="A75" s="200"/>
      <c r="B75" s="9"/>
      <c r="C75" s="6" t="s">
        <v>42</v>
      </c>
      <c r="D75" s="6">
        <v>38.01</v>
      </c>
      <c r="H75" s="3">
        <f>D75</f>
        <v>38.01</v>
      </c>
      <c r="I75"/>
    </row>
    <row r="76" spans="1:10">
      <c r="A76" s="200"/>
      <c r="B76" s="9"/>
      <c r="C76" s="6" t="s">
        <v>44</v>
      </c>
      <c r="D76" s="6">
        <v>34.130000000000003</v>
      </c>
      <c r="H76" s="3">
        <f>D76</f>
        <v>34.130000000000003</v>
      </c>
      <c r="I76"/>
    </row>
    <row r="77" spans="1:10">
      <c r="A77" s="200"/>
      <c r="B77" s="9"/>
      <c r="C77" s="6"/>
      <c r="D77" s="6"/>
      <c r="H77"/>
      <c r="I77"/>
    </row>
    <row r="78" spans="1:10">
      <c r="A78" s="200"/>
      <c r="B78" s="9"/>
      <c r="C78" s="6"/>
      <c r="D78" s="10"/>
      <c r="H78"/>
      <c r="I78"/>
    </row>
    <row r="79" spans="1:10">
      <c r="A79" s="200"/>
      <c r="B79" s="9"/>
      <c r="C79" s="6"/>
      <c r="D79" s="10"/>
      <c r="H79"/>
      <c r="I79"/>
    </row>
    <row r="80" spans="1:10">
      <c r="A80" s="200"/>
      <c r="B80" s="9"/>
      <c r="C80" s="6"/>
      <c r="D80" s="6"/>
      <c r="H80"/>
      <c r="I80"/>
    </row>
    <row r="81" spans="1:9">
      <c r="A81" s="200"/>
      <c r="B81" s="9"/>
      <c r="C81" s="12" t="s">
        <v>86</v>
      </c>
      <c r="D81" s="6"/>
      <c r="H81"/>
      <c r="I81"/>
    </row>
    <row r="82" spans="1:9">
      <c r="A82" s="200"/>
      <c r="B82" s="9">
        <v>179</v>
      </c>
      <c r="C82" s="6" t="s">
        <v>87</v>
      </c>
      <c r="D82" s="6">
        <v>68.900000000000006</v>
      </c>
      <c r="H82"/>
      <c r="I82"/>
    </row>
    <row r="83" spans="1:9">
      <c r="A83" s="200"/>
      <c r="B83" s="9">
        <v>180</v>
      </c>
      <c r="C83" s="6" t="s">
        <v>88</v>
      </c>
      <c r="D83" s="6">
        <v>10.25</v>
      </c>
      <c r="H83"/>
      <c r="I83"/>
    </row>
    <row r="84" spans="1:9">
      <c r="A84" s="200"/>
      <c r="B84" s="5">
        <v>181</v>
      </c>
      <c r="C84" s="6" t="s">
        <v>89</v>
      </c>
      <c r="D84" s="6">
        <v>13.32</v>
      </c>
      <c r="H84"/>
      <c r="I84"/>
    </row>
    <row r="85" spans="1:9">
      <c r="A85" s="200"/>
      <c r="B85" s="5">
        <v>182</v>
      </c>
      <c r="C85" s="6" t="s">
        <v>90</v>
      </c>
      <c r="D85" s="6">
        <v>14.01</v>
      </c>
      <c r="H85"/>
      <c r="I85"/>
    </row>
    <row r="86" spans="1:9">
      <c r="A86" s="200"/>
      <c r="B86" s="5">
        <v>183</v>
      </c>
      <c r="C86" s="6" t="s">
        <v>91</v>
      </c>
      <c r="D86" s="6">
        <v>14.01</v>
      </c>
      <c r="H86"/>
      <c r="I86"/>
    </row>
    <row r="87" spans="1:9">
      <c r="A87" s="200"/>
      <c r="B87" s="5">
        <v>184</v>
      </c>
      <c r="C87" s="6" t="s">
        <v>28</v>
      </c>
      <c r="D87" s="6">
        <v>17.440000000000001</v>
      </c>
      <c r="H87"/>
      <c r="I87"/>
    </row>
    <row r="88" spans="1:9">
      <c r="A88" s="200"/>
      <c r="B88" s="5">
        <v>185</v>
      </c>
      <c r="C88" s="6" t="s">
        <v>28</v>
      </c>
      <c r="D88" s="6">
        <v>22.11</v>
      </c>
      <c r="H88"/>
      <c r="I88"/>
    </row>
    <row r="89" spans="1:9">
      <c r="A89" s="200"/>
      <c r="B89" s="5">
        <v>186</v>
      </c>
      <c r="C89" s="6" t="s">
        <v>32</v>
      </c>
      <c r="D89" s="6">
        <v>8.86</v>
      </c>
      <c r="H89"/>
      <c r="I89"/>
    </row>
    <row r="90" spans="1:9">
      <c r="A90" s="200"/>
      <c r="B90" s="5">
        <v>187</v>
      </c>
      <c r="C90" s="6" t="s">
        <v>92</v>
      </c>
      <c r="D90" s="6">
        <v>17.89</v>
      </c>
      <c r="H90"/>
      <c r="I90"/>
    </row>
    <row r="91" spans="1:9">
      <c r="A91" s="200"/>
      <c r="B91" s="5">
        <v>188</v>
      </c>
      <c r="C91" s="6" t="s">
        <v>93</v>
      </c>
      <c r="D91" s="6">
        <v>33.72</v>
      </c>
      <c r="H91"/>
      <c r="I91"/>
    </row>
    <row r="92" spans="1:9">
      <c r="A92" s="200"/>
      <c r="B92" s="5">
        <v>189</v>
      </c>
      <c r="C92" s="6" t="s">
        <v>94</v>
      </c>
      <c r="D92" s="6">
        <v>18.05</v>
      </c>
      <c r="H92"/>
      <c r="I92"/>
    </row>
    <row r="93" spans="1:9">
      <c r="A93" s="200"/>
      <c r="B93" s="5">
        <v>190</v>
      </c>
      <c r="C93" s="6" t="s">
        <v>39</v>
      </c>
      <c r="D93" s="6">
        <v>3.89</v>
      </c>
      <c r="H93"/>
      <c r="I93"/>
    </row>
    <row r="94" spans="1:9">
      <c r="A94" s="200"/>
      <c r="B94" s="5">
        <v>191</v>
      </c>
      <c r="C94" s="6" t="s">
        <v>95</v>
      </c>
      <c r="D94" s="6">
        <v>18.77</v>
      </c>
      <c r="H94"/>
      <c r="I94"/>
    </row>
    <row r="95" spans="1:9">
      <c r="A95" s="200"/>
      <c r="B95" s="5" t="s">
        <v>96</v>
      </c>
      <c r="C95" s="6" t="s">
        <v>97</v>
      </c>
      <c r="D95" s="6">
        <v>8.07</v>
      </c>
      <c r="H95"/>
      <c r="I95"/>
    </row>
    <row r="96" spans="1:9">
      <c r="A96" s="200"/>
      <c r="B96" s="5" t="s">
        <v>98</v>
      </c>
      <c r="C96" s="6" t="s">
        <v>99</v>
      </c>
      <c r="D96" s="6">
        <v>15.52</v>
      </c>
      <c r="H96"/>
      <c r="I96"/>
    </row>
    <row r="97" spans="1:9">
      <c r="A97" s="200"/>
      <c r="B97" s="5" t="s">
        <v>100</v>
      </c>
      <c r="C97" s="6" t="s">
        <v>101</v>
      </c>
      <c r="D97" s="6">
        <v>5.98</v>
      </c>
      <c r="H97"/>
      <c r="I97"/>
    </row>
    <row r="98" spans="1:9">
      <c r="A98" s="200"/>
      <c r="B98" s="5">
        <v>192</v>
      </c>
      <c r="C98" s="6" t="s">
        <v>102</v>
      </c>
      <c r="D98" s="6">
        <v>13.9</v>
      </c>
      <c r="H98"/>
      <c r="I98"/>
    </row>
    <row r="99" spans="1:9">
      <c r="A99" s="200"/>
      <c r="B99" s="5" t="s">
        <v>103</v>
      </c>
      <c r="C99" s="6" t="s">
        <v>104</v>
      </c>
      <c r="D99" s="6">
        <v>13.12</v>
      </c>
      <c r="H99"/>
      <c r="I99"/>
    </row>
    <row r="100" spans="1:9">
      <c r="A100" s="200"/>
      <c r="B100" s="5" t="s">
        <v>105</v>
      </c>
      <c r="C100" s="6" t="s">
        <v>106</v>
      </c>
      <c r="D100" s="6">
        <v>40.03</v>
      </c>
      <c r="H100"/>
      <c r="I100"/>
    </row>
    <row r="101" spans="1:9">
      <c r="A101" s="200"/>
      <c r="B101" s="5" t="s">
        <v>107</v>
      </c>
      <c r="C101" s="6" t="s">
        <v>10</v>
      </c>
      <c r="D101" s="6">
        <v>4.16</v>
      </c>
      <c r="H101"/>
      <c r="I101"/>
    </row>
    <row r="102" spans="1:9">
      <c r="A102" s="200"/>
      <c r="B102" s="5" t="s">
        <v>108</v>
      </c>
      <c r="C102" s="6" t="s">
        <v>81</v>
      </c>
      <c r="D102" s="6">
        <v>7.94</v>
      </c>
      <c r="H102"/>
      <c r="I102"/>
    </row>
    <row r="103" spans="1:9">
      <c r="A103" s="200"/>
      <c r="B103" s="5" t="s">
        <v>109</v>
      </c>
      <c r="C103" s="6" t="s">
        <v>110</v>
      </c>
      <c r="D103" s="6">
        <v>33.659999999999997</v>
      </c>
      <c r="H103"/>
      <c r="I103"/>
    </row>
    <row r="104" spans="1:9">
      <c r="A104" s="200"/>
      <c r="B104" s="5" t="s">
        <v>111</v>
      </c>
      <c r="C104" s="6" t="s">
        <v>10</v>
      </c>
      <c r="D104" s="6">
        <v>4.16</v>
      </c>
      <c r="H104"/>
      <c r="I104"/>
    </row>
    <row r="105" spans="1:9">
      <c r="A105" s="200"/>
      <c r="B105" s="5" t="s">
        <v>112</v>
      </c>
      <c r="C105" s="6" t="s">
        <v>81</v>
      </c>
      <c r="D105" s="6">
        <v>5.53</v>
      </c>
      <c r="H105"/>
      <c r="I105"/>
    </row>
    <row r="106" spans="1:9">
      <c r="A106" s="200"/>
      <c r="B106" s="5" t="s">
        <v>113</v>
      </c>
      <c r="C106" s="6" t="s">
        <v>114</v>
      </c>
      <c r="D106" s="6">
        <v>2.13</v>
      </c>
      <c r="H106"/>
      <c r="I106"/>
    </row>
    <row r="107" spans="1:9">
      <c r="A107" s="200"/>
      <c r="B107" s="5" t="s">
        <v>115</v>
      </c>
      <c r="C107" s="6" t="s">
        <v>116</v>
      </c>
      <c r="D107" s="6">
        <v>6.83</v>
      </c>
      <c r="H107"/>
      <c r="I107"/>
    </row>
    <row r="108" spans="1:9">
      <c r="A108" s="200"/>
      <c r="B108" s="5" t="s">
        <v>117</v>
      </c>
      <c r="C108" s="6" t="s">
        <v>18</v>
      </c>
      <c r="D108" s="6">
        <v>5.09</v>
      </c>
      <c r="H108"/>
      <c r="I108"/>
    </row>
    <row r="109" spans="1:9">
      <c r="A109" s="200"/>
      <c r="B109" s="5" t="s">
        <v>118</v>
      </c>
      <c r="C109" s="6" t="s">
        <v>114</v>
      </c>
      <c r="D109" s="6">
        <v>1.86</v>
      </c>
      <c r="H109"/>
      <c r="I109"/>
    </row>
    <row r="110" spans="1:9">
      <c r="A110" s="200"/>
      <c r="B110" s="5" t="s">
        <v>119</v>
      </c>
      <c r="C110" s="6" t="s">
        <v>116</v>
      </c>
      <c r="D110" s="6">
        <v>6.28</v>
      </c>
      <c r="H110"/>
      <c r="I110"/>
    </row>
    <row r="111" spans="1:9">
      <c r="A111" s="200"/>
      <c r="B111" s="5" t="s">
        <v>120</v>
      </c>
      <c r="C111" s="6" t="s">
        <v>18</v>
      </c>
      <c r="D111" s="6">
        <v>5.9</v>
      </c>
      <c r="H111"/>
      <c r="I111"/>
    </row>
    <row r="112" spans="1:9">
      <c r="A112" s="200"/>
      <c r="B112" s="5">
        <v>197</v>
      </c>
      <c r="C112" s="6" t="s">
        <v>121</v>
      </c>
      <c r="D112" s="6">
        <v>12.97</v>
      </c>
      <c r="H112"/>
      <c r="I112"/>
    </row>
    <row r="113" spans="1:9">
      <c r="A113" s="200"/>
      <c r="B113" s="5" t="s">
        <v>122</v>
      </c>
      <c r="C113" s="6" t="s">
        <v>123</v>
      </c>
      <c r="D113" s="6">
        <v>19.38</v>
      </c>
      <c r="H113"/>
      <c r="I113"/>
    </row>
    <row r="114" spans="1:9">
      <c r="A114" s="200"/>
      <c r="B114" s="5" t="s">
        <v>124</v>
      </c>
      <c r="C114" s="6" t="s">
        <v>39</v>
      </c>
      <c r="D114" s="6">
        <v>7.04</v>
      </c>
      <c r="H114"/>
      <c r="I114"/>
    </row>
    <row r="115" spans="1:9">
      <c r="A115" s="200"/>
      <c r="B115" s="5" t="s">
        <v>125</v>
      </c>
      <c r="C115" s="6" t="s">
        <v>126</v>
      </c>
      <c r="D115" s="6">
        <v>16.3</v>
      </c>
      <c r="H115"/>
      <c r="I115"/>
    </row>
    <row r="116" spans="1:9">
      <c r="A116" s="200"/>
      <c r="B116" s="5">
        <v>199</v>
      </c>
      <c r="C116" s="6" t="s">
        <v>127</v>
      </c>
      <c r="D116" s="6">
        <v>10.76</v>
      </c>
      <c r="H116"/>
      <c r="I116"/>
    </row>
    <row r="117" spans="1:9">
      <c r="A117" s="200"/>
      <c r="B117" s="9"/>
      <c r="C117" s="6"/>
      <c r="D117" s="10">
        <f>SUM(D82:D116)</f>
        <v>507.83</v>
      </c>
      <c r="H117"/>
      <c r="I117"/>
    </row>
    <row r="118" spans="1:9">
      <c r="A118" s="200"/>
      <c r="B118" s="9"/>
      <c r="C118" s="6" t="s">
        <v>128</v>
      </c>
      <c r="D118" s="6">
        <v>32.020000000000003</v>
      </c>
      <c r="H118" s="3">
        <f>D118</f>
        <v>32.020000000000003</v>
      </c>
      <c r="I118"/>
    </row>
    <row r="119" spans="1:9">
      <c r="A119" s="200"/>
      <c r="B119" s="9"/>
      <c r="C119" s="6" t="s">
        <v>129</v>
      </c>
      <c r="D119" s="6">
        <v>26.3</v>
      </c>
      <c r="H119" s="3">
        <f>D119</f>
        <v>26.3</v>
      </c>
      <c r="I119"/>
    </row>
    <row r="120" spans="1:9">
      <c r="A120" s="200"/>
      <c r="B120" s="9"/>
      <c r="C120" s="6"/>
      <c r="D120" s="10"/>
      <c r="H120"/>
      <c r="I120"/>
    </row>
    <row r="121" spans="1:9">
      <c r="A121" s="200"/>
      <c r="B121" s="9"/>
      <c r="C121" s="6"/>
      <c r="D121" s="10"/>
      <c r="H121"/>
      <c r="I121"/>
    </row>
    <row r="122" spans="1:9">
      <c r="A122" s="200"/>
      <c r="B122" s="9"/>
      <c r="C122" s="6"/>
      <c r="D122" s="10"/>
      <c r="H122"/>
      <c r="I122"/>
    </row>
    <row r="123" spans="1:9">
      <c r="A123" s="200"/>
      <c r="B123" s="9"/>
      <c r="C123" s="6"/>
      <c r="D123" s="10"/>
      <c r="H123"/>
      <c r="I123"/>
    </row>
    <row r="124" spans="1:9">
      <c r="A124" s="200"/>
      <c r="B124" s="9"/>
      <c r="C124" s="6"/>
      <c r="D124" s="10"/>
      <c r="H124"/>
      <c r="I124"/>
    </row>
    <row r="125" spans="1:9">
      <c r="A125" s="200"/>
      <c r="B125" s="9"/>
      <c r="C125" s="6"/>
      <c r="D125" s="6"/>
      <c r="H125"/>
      <c r="I125"/>
    </row>
    <row r="126" spans="1:9">
      <c r="A126"/>
      <c r="B126"/>
      <c r="C126"/>
      <c r="D126"/>
      <c r="H126"/>
      <c r="I126"/>
    </row>
    <row r="127" spans="1:9">
      <c r="A127" s="201" t="s">
        <v>130</v>
      </c>
      <c r="B127"/>
      <c r="C127" s="4" t="s">
        <v>131</v>
      </c>
      <c r="D127"/>
      <c r="H127"/>
      <c r="I127"/>
    </row>
    <row r="128" spans="1:9">
      <c r="A128" s="201"/>
      <c r="B128" s="5">
        <v>263</v>
      </c>
      <c r="C128" s="6" t="s">
        <v>18</v>
      </c>
      <c r="D128" s="6">
        <v>15.23</v>
      </c>
      <c r="H128"/>
      <c r="I128"/>
    </row>
    <row r="129" spans="1:9">
      <c r="A129" s="201"/>
      <c r="B129" s="5" t="s">
        <v>132</v>
      </c>
      <c r="C129" s="6" t="s">
        <v>133</v>
      </c>
      <c r="D129" s="6">
        <v>2.54</v>
      </c>
      <c r="H129"/>
      <c r="I129"/>
    </row>
    <row r="130" spans="1:9">
      <c r="A130" s="201"/>
      <c r="B130" s="5">
        <v>264</v>
      </c>
      <c r="C130" s="6" t="s">
        <v>134</v>
      </c>
      <c r="D130" s="6">
        <v>6.2</v>
      </c>
      <c r="H130"/>
      <c r="I130"/>
    </row>
    <row r="131" spans="1:9">
      <c r="A131" s="201"/>
      <c r="B131" s="5">
        <v>265</v>
      </c>
      <c r="C131" s="6" t="s">
        <v>135</v>
      </c>
      <c r="D131" s="6">
        <v>10.3</v>
      </c>
      <c r="H131"/>
      <c r="I131"/>
    </row>
    <row r="132" spans="1:9">
      <c r="A132" s="201"/>
      <c r="B132" s="5" t="s">
        <v>136</v>
      </c>
      <c r="C132" s="6" t="s">
        <v>137</v>
      </c>
      <c r="D132" s="6">
        <v>2.82</v>
      </c>
      <c r="H132"/>
      <c r="I132"/>
    </row>
    <row r="133" spans="1:9">
      <c r="A133" s="201"/>
      <c r="B133" s="5">
        <v>266</v>
      </c>
      <c r="C133" s="6" t="s">
        <v>138</v>
      </c>
      <c r="D133" s="6">
        <v>16</v>
      </c>
      <c r="H133"/>
      <c r="I133"/>
    </row>
    <row r="134" spans="1:9">
      <c r="A134" s="201"/>
      <c r="B134" s="5">
        <v>267</v>
      </c>
      <c r="C134" s="6" t="s">
        <v>29</v>
      </c>
      <c r="D134" s="6">
        <v>13</v>
      </c>
      <c r="H134"/>
      <c r="I134"/>
    </row>
    <row r="135" spans="1:9">
      <c r="A135" s="201"/>
      <c r="B135" s="5">
        <v>268</v>
      </c>
      <c r="C135" s="6" t="s">
        <v>28</v>
      </c>
      <c r="D135" s="6">
        <v>16</v>
      </c>
      <c r="H135"/>
      <c r="I135"/>
    </row>
    <row r="136" spans="1:9">
      <c r="A136" s="201"/>
      <c r="B136" s="5">
        <v>269</v>
      </c>
      <c r="C136" s="6" t="s">
        <v>28</v>
      </c>
      <c r="D136" s="6">
        <v>22.11</v>
      </c>
      <c r="H136"/>
      <c r="I136"/>
    </row>
    <row r="137" spans="1:9">
      <c r="A137" s="201"/>
      <c r="B137" s="5">
        <v>270</v>
      </c>
      <c r="C137" s="6" t="s">
        <v>139</v>
      </c>
      <c r="D137" s="6">
        <v>15.34</v>
      </c>
      <c r="H137"/>
      <c r="I137"/>
    </row>
    <row r="138" spans="1:9">
      <c r="A138" s="201"/>
      <c r="B138" s="5">
        <v>271</v>
      </c>
      <c r="C138" s="6" t="s">
        <v>140</v>
      </c>
      <c r="D138" s="6">
        <v>16.52</v>
      </c>
      <c r="H138"/>
      <c r="I138"/>
    </row>
    <row r="139" spans="1:9">
      <c r="A139" s="201"/>
      <c r="B139" s="5">
        <v>272</v>
      </c>
      <c r="C139" s="6" t="s">
        <v>141</v>
      </c>
      <c r="D139" s="6">
        <v>12.08</v>
      </c>
      <c r="H139"/>
      <c r="I139"/>
    </row>
    <row r="140" spans="1:9">
      <c r="A140" s="201"/>
      <c r="B140" s="5">
        <v>273</v>
      </c>
      <c r="C140" s="6" t="s">
        <v>18</v>
      </c>
      <c r="D140" s="6">
        <v>16.87</v>
      </c>
      <c r="H140"/>
      <c r="I140"/>
    </row>
    <row r="141" spans="1:9">
      <c r="A141" s="201"/>
      <c r="B141" s="5">
        <v>274</v>
      </c>
      <c r="C141" s="6" t="s">
        <v>102</v>
      </c>
      <c r="D141" s="6">
        <v>7.47</v>
      </c>
      <c r="H141"/>
      <c r="I141"/>
    </row>
    <row r="142" spans="1:9">
      <c r="A142" s="201"/>
      <c r="B142" s="5">
        <v>275</v>
      </c>
      <c r="C142" s="6" t="s">
        <v>16</v>
      </c>
      <c r="D142" s="6">
        <v>12.83</v>
      </c>
      <c r="H142"/>
      <c r="I142"/>
    </row>
    <row r="143" spans="1:9">
      <c r="A143" s="201"/>
      <c r="B143" s="5">
        <v>276</v>
      </c>
      <c r="C143" s="6" t="s">
        <v>18</v>
      </c>
      <c r="D143" s="6">
        <v>68.900000000000006</v>
      </c>
      <c r="H143"/>
      <c r="I143"/>
    </row>
    <row r="144" spans="1:9">
      <c r="A144" s="201"/>
      <c r="B144" s="5" t="s">
        <v>142</v>
      </c>
      <c r="C144" s="6" t="s">
        <v>143</v>
      </c>
      <c r="D144" s="6">
        <v>35.04</v>
      </c>
      <c r="H144"/>
      <c r="I144"/>
    </row>
    <row r="145" spans="1:9">
      <c r="A145" s="201"/>
      <c r="B145" s="5" t="s">
        <v>144</v>
      </c>
      <c r="C145" s="6" t="s">
        <v>27</v>
      </c>
      <c r="D145" s="6">
        <v>9</v>
      </c>
      <c r="H145"/>
      <c r="I145"/>
    </row>
    <row r="146" spans="1:9">
      <c r="A146" s="201"/>
      <c r="B146" s="5" t="s">
        <v>145</v>
      </c>
      <c r="C146" s="6" t="s">
        <v>81</v>
      </c>
      <c r="D146" s="6">
        <v>8.11</v>
      </c>
      <c r="H146"/>
      <c r="I146"/>
    </row>
    <row r="147" spans="1:9">
      <c r="A147" s="201"/>
      <c r="B147" s="5" t="s">
        <v>146</v>
      </c>
      <c r="C147" s="6" t="s">
        <v>143</v>
      </c>
      <c r="D147" s="6">
        <v>34.06</v>
      </c>
      <c r="H147"/>
      <c r="I147"/>
    </row>
    <row r="148" spans="1:9">
      <c r="A148" s="201"/>
      <c r="B148" s="5" t="s">
        <v>147</v>
      </c>
      <c r="C148" s="6" t="s">
        <v>148</v>
      </c>
      <c r="D148" s="6">
        <v>4.16</v>
      </c>
      <c r="H148"/>
      <c r="I148"/>
    </row>
    <row r="149" spans="1:9">
      <c r="A149" s="201"/>
      <c r="B149" s="5" t="s">
        <v>149</v>
      </c>
      <c r="C149" s="6" t="s">
        <v>81</v>
      </c>
      <c r="D149" s="6">
        <v>5.56</v>
      </c>
      <c r="H149"/>
      <c r="I149"/>
    </row>
    <row r="150" spans="1:9">
      <c r="A150" s="201"/>
      <c r="B150" s="5" t="s">
        <v>150</v>
      </c>
      <c r="C150" s="6" t="s">
        <v>151</v>
      </c>
      <c r="D150" s="6">
        <v>37.24</v>
      </c>
      <c r="H150"/>
      <c r="I150"/>
    </row>
    <row r="151" spans="1:9">
      <c r="A151" s="201"/>
      <c r="B151" s="5" t="s">
        <v>152</v>
      </c>
      <c r="C151" s="6" t="s">
        <v>153</v>
      </c>
      <c r="D151" s="6">
        <v>6.72</v>
      </c>
      <c r="H151"/>
      <c r="I151"/>
    </row>
    <row r="152" spans="1:9">
      <c r="A152" s="201"/>
      <c r="B152" s="5" t="s">
        <v>154</v>
      </c>
      <c r="C152" s="6" t="s">
        <v>155</v>
      </c>
      <c r="D152" s="6">
        <v>34.06</v>
      </c>
      <c r="H152"/>
      <c r="I152"/>
    </row>
    <row r="153" spans="1:9">
      <c r="A153" s="201"/>
      <c r="B153" s="5" t="s">
        <v>156</v>
      </c>
      <c r="C153" s="6" t="s">
        <v>10</v>
      </c>
      <c r="D153" s="6">
        <v>4.16</v>
      </c>
      <c r="H153"/>
      <c r="I153"/>
    </row>
    <row r="154" spans="1:9">
      <c r="A154" s="201"/>
      <c r="B154" s="5" t="s">
        <v>157</v>
      </c>
      <c r="C154" s="6" t="s">
        <v>81</v>
      </c>
      <c r="D154" s="6">
        <v>5.56</v>
      </c>
      <c r="H154"/>
      <c r="I154"/>
    </row>
    <row r="155" spans="1:9">
      <c r="A155" s="201"/>
      <c r="B155" s="5" t="s">
        <v>158</v>
      </c>
      <c r="C155" s="6" t="s">
        <v>143</v>
      </c>
      <c r="D155" s="6">
        <v>37.479999999999997</v>
      </c>
      <c r="H155"/>
      <c r="I155"/>
    </row>
    <row r="156" spans="1:9">
      <c r="A156" s="201"/>
      <c r="B156" s="5" t="s">
        <v>159</v>
      </c>
      <c r="C156" s="6" t="s">
        <v>10</v>
      </c>
      <c r="D156" s="6">
        <v>4.16</v>
      </c>
      <c r="H156"/>
      <c r="I156"/>
    </row>
    <row r="157" spans="1:9">
      <c r="A157" s="201"/>
      <c r="B157" s="5" t="s">
        <v>160</v>
      </c>
      <c r="C157" s="6" t="s">
        <v>81</v>
      </c>
      <c r="D157" s="6">
        <v>6.56</v>
      </c>
      <c r="H157"/>
      <c r="I157"/>
    </row>
    <row r="158" spans="1:9">
      <c r="A158" s="201"/>
      <c r="B158" s="5">
        <v>282</v>
      </c>
      <c r="C158" s="6" t="s">
        <v>161</v>
      </c>
      <c r="D158" s="6">
        <v>41.3</v>
      </c>
      <c r="H158"/>
      <c r="I158"/>
    </row>
    <row r="159" spans="1:9">
      <c r="A159" s="201"/>
      <c r="B159" s="5">
        <v>283</v>
      </c>
      <c r="C159" s="6" t="s">
        <v>24</v>
      </c>
      <c r="D159" s="6">
        <v>36.5</v>
      </c>
      <c r="H159"/>
      <c r="I159"/>
    </row>
    <row r="160" spans="1:9">
      <c r="A160" s="201"/>
      <c r="B160" s="5" t="s">
        <v>162</v>
      </c>
      <c r="C160" s="6" t="s">
        <v>163</v>
      </c>
      <c r="D160" s="6">
        <v>5.9</v>
      </c>
      <c r="H160"/>
      <c r="I160"/>
    </row>
    <row r="161" spans="1:1025">
      <c r="A161" s="201"/>
      <c r="B161" s="5">
        <v>284</v>
      </c>
      <c r="C161" s="6" t="s">
        <v>104</v>
      </c>
      <c r="D161" s="6">
        <v>7.8</v>
      </c>
      <c r="H161"/>
      <c r="I161"/>
    </row>
    <row r="162" spans="1:1025" s="53" customFormat="1">
      <c r="A162" s="201"/>
      <c r="B162" s="161">
        <v>258</v>
      </c>
      <c r="C162" s="162" t="s">
        <v>1067</v>
      </c>
      <c r="D162" s="162">
        <v>10.5</v>
      </c>
      <c r="E162" s="1"/>
      <c r="F162" s="1"/>
      <c r="G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  <c r="OC162" s="1"/>
      <c r="OD162" s="1"/>
      <c r="OE162" s="1"/>
      <c r="OF162" s="1"/>
      <c r="OG162" s="1"/>
      <c r="OH162" s="1"/>
      <c r="OI162" s="1"/>
      <c r="OJ162" s="1"/>
      <c r="OK162" s="1"/>
      <c r="OL162" s="1"/>
      <c r="OM162" s="1"/>
      <c r="ON162" s="1"/>
      <c r="OO162" s="1"/>
      <c r="OP162" s="1"/>
      <c r="OQ162" s="1"/>
      <c r="OR162" s="1"/>
      <c r="OS162" s="1"/>
      <c r="OT162" s="1"/>
      <c r="OU162" s="1"/>
      <c r="OV162" s="1"/>
      <c r="OW162" s="1"/>
      <c r="OX162" s="1"/>
      <c r="OY162" s="1"/>
      <c r="OZ162" s="1"/>
      <c r="PA162" s="1"/>
      <c r="PB162" s="1"/>
      <c r="PC162" s="1"/>
      <c r="PD162" s="1"/>
      <c r="PE162" s="1"/>
      <c r="PF162" s="1"/>
      <c r="PG162" s="1"/>
      <c r="PH162" s="1"/>
      <c r="PI162" s="1"/>
      <c r="PJ162" s="1"/>
      <c r="PK162" s="1"/>
      <c r="PL162" s="1"/>
      <c r="PM162" s="1"/>
      <c r="PN162" s="1"/>
      <c r="PO162" s="1"/>
      <c r="PP162" s="1"/>
      <c r="PQ162" s="1"/>
      <c r="PR162" s="1"/>
      <c r="PS162" s="1"/>
      <c r="PT162" s="1"/>
      <c r="PU162" s="1"/>
      <c r="PV162" s="1"/>
      <c r="PW162" s="1"/>
      <c r="PX162" s="1"/>
      <c r="PY162" s="1"/>
      <c r="PZ162" s="1"/>
      <c r="QA162" s="1"/>
      <c r="QB162" s="1"/>
      <c r="QC162" s="1"/>
      <c r="QD162" s="1"/>
      <c r="QE162" s="1"/>
      <c r="QF162" s="1"/>
      <c r="QG162" s="1"/>
      <c r="QH162" s="1"/>
      <c r="QI162" s="1"/>
      <c r="QJ162" s="1"/>
      <c r="QK162" s="1"/>
      <c r="QL162" s="1"/>
      <c r="QM162" s="1"/>
      <c r="QN162" s="1"/>
      <c r="QO162" s="1"/>
      <c r="QP162" s="1"/>
      <c r="QQ162" s="1"/>
      <c r="QR162" s="1"/>
      <c r="QS162" s="1"/>
      <c r="QT162" s="1"/>
      <c r="QU162" s="1"/>
      <c r="QV162" s="1"/>
      <c r="QW162" s="1"/>
      <c r="QX162" s="1"/>
      <c r="QY162" s="1"/>
      <c r="QZ162" s="1"/>
      <c r="RA162" s="1"/>
      <c r="RB162" s="1"/>
      <c r="RC162" s="1"/>
      <c r="RD162" s="1"/>
      <c r="RE162" s="1"/>
      <c r="RF162" s="1"/>
      <c r="RG162" s="1"/>
      <c r="RH162" s="1"/>
      <c r="RI162" s="1"/>
      <c r="RJ162" s="1"/>
      <c r="RK162" s="1"/>
      <c r="RL162" s="1"/>
      <c r="RM162" s="1"/>
      <c r="RN162" s="1"/>
      <c r="RO162" s="1"/>
      <c r="RP162" s="1"/>
      <c r="RQ162" s="1"/>
      <c r="RR162" s="1"/>
      <c r="RS162" s="1"/>
      <c r="RT162" s="1"/>
      <c r="RU162" s="1"/>
      <c r="RV162" s="1"/>
      <c r="RW162" s="1"/>
      <c r="RX162" s="1"/>
      <c r="RY162" s="1"/>
      <c r="RZ162" s="1"/>
      <c r="SA162" s="1"/>
      <c r="SB162" s="1"/>
      <c r="SC162" s="1"/>
      <c r="SD162" s="1"/>
      <c r="SE162" s="1"/>
      <c r="SF162" s="1"/>
      <c r="SG162" s="1"/>
      <c r="SH162" s="1"/>
      <c r="SI162" s="1"/>
      <c r="SJ162" s="1"/>
      <c r="SK162" s="1"/>
      <c r="SL162" s="1"/>
      <c r="SM162" s="1"/>
      <c r="SN162" s="1"/>
      <c r="SO162" s="1"/>
      <c r="SP162" s="1"/>
      <c r="SQ162" s="1"/>
      <c r="SR162" s="1"/>
      <c r="SS162" s="1"/>
      <c r="ST162" s="1"/>
      <c r="SU162" s="1"/>
      <c r="SV162" s="1"/>
      <c r="SW162" s="1"/>
      <c r="SX162" s="1"/>
      <c r="SY162" s="1"/>
      <c r="SZ162" s="1"/>
      <c r="TA162" s="1"/>
      <c r="TB162" s="1"/>
      <c r="TC162" s="1"/>
      <c r="TD162" s="1"/>
      <c r="TE162" s="1"/>
      <c r="TF162" s="1"/>
      <c r="TG162" s="1"/>
      <c r="TH162" s="1"/>
      <c r="TI162" s="1"/>
      <c r="TJ162" s="1"/>
      <c r="TK162" s="1"/>
      <c r="TL162" s="1"/>
      <c r="TM162" s="1"/>
      <c r="TN162" s="1"/>
      <c r="TO162" s="1"/>
      <c r="TP162" s="1"/>
      <c r="TQ162" s="1"/>
      <c r="TR162" s="1"/>
      <c r="TS162" s="1"/>
      <c r="TT162" s="1"/>
      <c r="TU162" s="1"/>
      <c r="TV162" s="1"/>
      <c r="TW162" s="1"/>
      <c r="TX162" s="1"/>
      <c r="TY162" s="1"/>
      <c r="TZ162" s="1"/>
      <c r="UA162" s="1"/>
      <c r="UB162" s="1"/>
      <c r="UC162" s="1"/>
      <c r="UD162" s="1"/>
      <c r="UE162" s="1"/>
      <c r="UF162" s="1"/>
      <c r="UG162" s="1"/>
      <c r="UH162" s="1"/>
      <c r="UI162" s="1"/>
      <c r="UJ162" s="1"/>
      <c r="UK162" s="1"/>
      <c r="UL162" s="1"/>
      <c r="UM162" s="1"/>
      <c r="UN162" s="1"/>
      <c r="UO162" s="1"/>
      <c r="UP162" s="1"/>
      <c r="UQ162" s="1"/>
      <c r="UR162" s="1"/>
      <c r="US162" s="1"/>
      <c r="UT162" s="1"/>
      <c r="UU162" s="1"/>
      <c r="UV162" s="1"/>
      <c r="UW162" s="1"/>
      <c r="UX162" s="1"/>
      <c r="UY162" s="1"/>
      <c r="UZ162" s="1"/>
      <c r="VA162" s="1"/>
      <c r="VB162" s="1"/>
      <c r="VC162" s="1"/>
      <c r="VD162" s="1"/>
      <c r="VE162" s="1"/>
      <c r="VF162" s="1"/>
      <c r="VG162" s="1"/>
      <c r="VH162" s="1"/>
      <c r="VI162" s="1"/>
      <c r="VJ162" s="1"/>
      <c r="VK162" s="1"/>
      <c r="VL162" s="1"/>
      <c r="VM162" s="1"/>
      <c r="VN162" s="1"/>
      <c r="VO162" s="1"/>
      <c r="VP162" s="1"/>
      <c r="VQ162" s="1"/>
      <c r="VR162" s="1"/>
      <c r="VS162" s="1"/>
      <c r="VT162" s="1"/>
      <c r="VU162" s="1"/>
      <c r="VV162" s="1"/>
      <c r="VW162" s="1"/>
      <c r="VX162" s="1"/>
      <c r="VY162" s="1"/>
      <c r="VZ162" s="1"/>
      <c r="WA162" s="1"/>
      <c r="WB162" s="1"/>
      <c r="WC162" s="1"/>
      <c r="WD162" s="1"/>
      <c r="WE162" s="1"/>
      <c r="WF162" s="1"/>
      <c r="WG162" s="1"/>
      <c r="WH162" s="1"/>
      <c r="WI162" s="1"/>
      <c r="WJ162" s="1"/>
      <c r="WK162" s="1"/>
      <c r="WL162" s="1"/>
      <c r="WM162" s="1"/>
      <c r="WN162" s="1"/>
      <c r="WO162" s="1"/>
      <c r="WP162" s="1"/>
      <c r="WQ162" s="1"/>
      <c r="WR162" s="1"/>
      <c r="WS162" s="1"/>
      <c r="WT162" s="1"/>
      <c r="WU162" s="1"/>
      <c r="WV162" s="1"/>
      <c r="WW162" s="1"/>
      <c r="WX162" s="1"/>
      <c r="WY162" s="1"/>
      <c r="WZ162" s="1"/>
      <c r="XA162" s="1"/>
      <c r="XB162" s="1"/>
      <c r="XC162" s="1"/>
      <c r="XD162" s="1"/>
      <c r="XE162" s="1"/>
      <c r="XF162" s="1"/>
      <c r="XG162" s="1"/>
      <c r="XH162" s="1"/>
      <c r="XI162" s="1"/>
      <c r="XJ162" s="1"/>
      <c r="XK162" s="1"/>
      <c r="XL162" s="1"/>
      <c r="XM162" s="1"/>
      <c r="XN162" s="1"/>
      <c r="XO162" s="1"/>
      <c r="XP162" s="1"/>
      <c r="XQ162" s="1"/>
      <c r="XR162" s="1"/>
      <c r="XS162" s="1"/>
      <c r="XT162" s="1"/>
      <c r="XU162" s="1"/>
      <c r="XV162" s="1"/>
      <c r="XW162" s="1"/>
      <c r="XX162" s="1"/>
      <c r="XY162" s="1"/>
      <c r="XZ162" s="1"/>
      <c r="YA162" s="1"/>
      <c r="YB162" s="1"/>
      <c r="YC162" s="1"/>
      <c r="YD162" s="1"/>
      <c r="YE162" s="1"/>
      <c r="YF162" s="1"/>
      <c r="YG162" s="1"/>
      <c r="YH162" s="1"/>
      <c r="YI162" s="1"/>
      <c r="YJ162" s="1"/>
      <c r="YK162" s="1"/>
      <c r="YL162" s="1"/>
      <c r="YM162" s="1"/>
      <c r="YN162" s="1"/>
      <c r="YO162" s="1"/>
      <c r="YP162" s="1"/>
      <c r="YQ162" s="1"/>
      <c r="YR162" s="1"/>
      <c r="YS162" s="1"/>
      <c r="YT162" s="1"/>
      <c r="YU162" s="1"/>
      <c r="YV162" s="1"/>
      <c r="YW162" s="1"/>
      <c r="YX162" s="1"/>
      <c r="YY162" s="1"/>
      <c r="YZ162" s="1"/>
      <c r="ZA162" s="1"/>
      <c r="ZB162" s="1"/>
      <c r="ZC162" s="1"/>
      <c r="ZD162" s="1"/>
      <c r="ZE162" s="1"/>
      <c r="ZF162" s="1"/>
      <c r="ZG162" s="1"/>
      <c r="ZH162" s="1"/>
      <c r="ZI162" s="1"/>
      <c r="ZJ162" s="1"/>
      <c r="ZK162" s="1"/>
      <c r="ZL162" s="1"/>
      <c r="ZM162" s="1"/>
      <c r="ZN162" s="1"/>
      <c r="ZO162" s="1"/>
      <c r="ZP162" s="1"/>
      <c r="ZQ162" s="1"/>
      <c r="ZR162" s="1"/>
      <c r="ZS162" s="1"/>
      <c r="ZT162" s="1"/>
      <c r="ZU162" s="1"/>
      <c r="ZV162" s="1"/>
      <c r="ZW162" s="1"/>
      <c r="ZX162" s="1"/>
      <c r="ZY162" s="1"/>
      <c r="ZZ162" s="1"/>
      <c r="AAA162" s="1"/>
      <c r="AAB162" s="1"/>
      <c r="AAC162" s="1"/>
      <c r="AAD162" s="1"/>
      <c r="AAE162" s="1"/>
      <c r="AAF162" s="1"/>
      <c r="AAG162" s="1"/>
      <c r="AAH162" s="1"/>
      <c r="AAI162" s="1"/>
      <c r="AAJ162" s="1"/>
      <c r="AAK162" s="1"/>
      <c r="AAL162" s="1"/>
      <c r="AAM162" s="1"/>
      <c r="AAN162" s="1"/>
      <c r="AAO162" s="1"/>
      <c r="AAP162" s="1"/>
      <c r="AAQ162" s="1"/>
      <c r="AAR162" s="1"/>
      <c r="AAS162" s="1"/>
      <c r="AAT162" s="1"/>
      <c r="AAU162" s="1"/>
      <c r="AAV162" s="1"/>
      <c r="AAW162" s="1"/>
      <c r="AAX162" s="1"/>
      <c r="AAY162" s="1"/>
      <c r="AAZ162" s="1"/>
      <c r="ABA162" s="1"/>
      <c r="ABB162" s="1"/>
      <c r="ABC162" s="1"/>
      <c r="ABD162" s="1"/>
      <c r="ABE162" s="1"/>
      <c r="ABF162" s="1"/>
      <c r="ABG162" s="1"/>
      <c r="ABH162" s="1"/>
      <c r="ABI162" s="1"/>
      <c r="ABJ162" s="1"/>
      <c r="ABK162" s="1"/>
      <c r="ABL162" s="1"/>
      <c r="ABM162" s="1"/>
      <c r="ABN162" s="1"/>
      <c r="ABO162" s="1"/>
      <c r="ABP162" s="1"/>
      <c r="ABQ162" s="1"/>
      <c r="ABR162" s="1"/>
      <c r="ABS162" s="1"/>
      <c r="ABT162" s="1"/>
      <c r="ABU162" s="1"/>
      <c r="ABV162" s="1"/>
      <c r="ABW162" s="1"/>
      <c r="ABX162" s="1"/>
      <c r="ABY162" s="1"/>
      <c r="ABZ162" s="1"/>
      <c r="ACA162" s="1"/>
      <c r="ACB162" s="1"/>
      <c r="ACC162" s="1"/>
      <c r="ACD162" s="1"/>
      <c r="ACE162" s="1"/>
      <c r="ACF162" s="1"/>
      <c r="ACG162" s="1"/>
      <c r="ACH162" s="1"/>
      <c r="ACI162" s="1"/>
      <c r="ACJ162" s="1"/>
      <c r="ACK162" s="1"/>
      <c r="ACL162" s="1"/>
      <c r="ACM162" s="1"/>
      <c r="ACN162" s="1"/>
      <c r="ACO162" s="1"/>
      <c r="ACP162" s="1"/>
      <c r="ACQ162" s="1"/>
      <c r="ACR162" s="1"/>
      <c r="ACS162" s="1"/>
      <c r="ACT162" s="1"/>
      <c r="ACU162" s="1"/>
      <c r="ACV162" s="1"/>
      <c r="ACW162" s="1"/>
      <c r="ACX162" s="1"/>
      <c r="ACY162" s="1"/>
      <c r="ACZ162" s="1"/>
      <c r="ADA162" s="1"/>
      <c r="ADB162" s="1"/>
      <c r="ADC162" s="1"/>
      <c r="ADD162" s="1"/>
      <c r="ADE162" s="1"/>
      <c r="ADF162" s="1"/>
      <c r="ADG162" s="1"/>
      <c r="ADH162" s="1"/>
      <c r="ADI162" s="1"/>
      <c r="ADJ162" s="1"/>
      <c r="ADK162" s="1"/>
      <c r="ADL162" s="1"/>
      <c r="ADM162" s="1"/>
      <c r="ADN162" s="1"/>
      <c r="ADO162" s="1"/>
      <c r="ADP162" s="1"/>
      <c r="ADQ162" s="1"/>
      <c r="ADR162" s="1"/>
      <c r="ADS162" s="1"/>
      <c r="ADT162" s="1"/>
      <c r="ADU162" s="1"/>
      <c r="ADV162" s="1"/>
      <c r="ADW162" s="1"/>
      <c r="ADX162" s="1"/>
      <c r="ADY162" s="1"/>
      <c r="ADZ162" s="1"/>
      <c r="AEA162" s="1"/>
      <c r="AEB162" s="1"/>
      <c r="AEC162" s="1"/>
      <c r="AED162" s="1"/>
      <c r="AEE162" s="1"/>
      <c r="AEF162" s="1"/>
      <c r="AEG162" s="1"/>
      <c r="AEH162" s="1"/>
      <c r="AEI162" s="1"/>
      <c r="AEJ162" s="1"/>
      <c r="AEK162" s="1"/>
      <c r="AEL162" s="1"/>
      <c r="AEM162" s="1"/>
      <c r="AEN162" s="1"/>
      <c r="AEO162" s="1"/>
      <c r="AEP162" s="1"/>
      <c r="AEQ162" s="1"/>
      <c r="AER162" s="1"/>
      <c r="AES162" s="1"/>
      <c r="AET162" s="1"/>
      <c r="AEU162" s="1"/>
      <c r="AEV162" s="1"/>
      <c r="AEW162" s="1"/>
      <c r="AEX162" s="1"/>
      <c r="AEY162" s="1"/>
      <c r="AEZ162" s="1"/>
      <c r="AFA162" s="1"/>
      <c r="AFB162" s="1"/>
      <c r="AFC162" s="1"/>
      <c r="AFD162" s="1"/>
      <c r="AFE162" s="1"/>
      <c r="AFF162" s="1"/>
      <c r="AFG162" s="1"/>
      <c r="AFH162" s="1"/>
      <c r="AFI162" s="1"/>
      <c r="AFJ162" s="1"/>
      <c r="AFK162" s="1"/>
      <c r="AFL162" s="1"/>
      <c r="AFM162" s="1"/>
      <c r="AFN162" s="1"/>
      <c r="AFO162" s="1"/>
      <c r="AFP162" s="1"/>
      <c r="AFQ162" s="1"/>
      <c r="AFR162" s="1"/>
      <c r="AFS162" s="1"/>
      <c r="AFT162" s="1"/>
      <c r="AFU162" s="1"/>
      <c r="AFV162" s="1"/>
      <c r="AFW162" s="1"/>
      <c r="AFX162" s="1"/>
      <c r="AFY162" s="1"/>
      <c r="AFZ162" s="1"/>
      <c r="AGA162" s="1"/>
      <c r="AGB162" s="1"/>
      <c r="AGC162" s="1"/>
      <c r="AGD162" s="1"/>
      <c r="AGE162" s="1"/>
      <c r="AGF162" s="1"/>
      <c r="AGG162" s="1"/>
      <c r="AGH162" s="1"/>
      <c r="AGI162" s="1"/>
      <c r="AGJ162" s="1"/>
      <c r="AGK162" s="1"/>
      <c r="AGL162" s="1"/>
      <c r="AGM162" s="1"/>
      <c r="AGN162" s="1"/>
      <c r="AGO162" s="1"/>
      <c r="AGP162" s="1"/>
      <c r="AGQ162" s="1"/>
      <c r="AGR162" s="1"/>
      <c r="AGS162" s="1"/>
      <c r="AGT162" s="1"/>
      <c r="AGU162" s="1"/>
      <c r="AGV162" s="1"/>
      <c r="AGW162" s="1"/>
      <c r="AGX162" s="1"/>
      <c r="AGY162" s="1"/>
      <c r="AGZ162" s="1"/>
      <c r="AHA162" s="1"/>
      <c r="AHB162" s="1"/>
      <c r="AHC162" s="1"/>
      <c r="AHD162" s="1"/>
      <c r="AHE162" s="1"/>
      <c r="AHF162" s="1"/>
      <c r="AHG162" s="1"/>
      <c r="AHH162" s="1"/>
      <c r="AHI162" s="1"/>
      <c r="AHJ162" s="1"/>
      <c r="AHK162" s="1"/>
      <c r="AHL162" s="1"/>
      <c r="AHM162" s="1"/>
      <c r="AHN162" s="1"/>
      <c r="AHO162" s="1"/>
      <c r="AHP162" s="1"/>
      <c r="AHQ162" s="1"/>
      <c r="AHR162" s="1"/>
      <c r="AHS162" s="1"/>
      <c r="AHT162" s="1"/>
      <c r="AHU162" s="1"/>
      <c r="AHV162" s="1"/>
      <c r="AHW162" s="1"/>
      <c r="AHX162" s="1"/>
      <c r="AHY162" s="1"/>
      <c r="AHZ162" s="1"/>
      <c r="AIA162" s="1"/>
      <c r="AIB162" s="1"/>
      <c r="AIC162" s="1"/>
      <c r="AID162" s="1"/>
      <c r="AIE162" s="1"/>
      <c r="AIF162" s="1"/>
      <c r="AIG162" s="1"/>
      <c r="AIH162" s="1"/>
      <c r="AII162" s="1"/>
      <c r="AIJ162" s="1"/>
      <c r="AIK162" s="1"/>
      <c r="AIL162" s="1"/>
      <c r="AIM162" s="1"/>
      <c r="AIN162" s="1"/>
      <c r="AIO162" s="1"/>
      <c r="AIP162" s="1"/>
      <c r="AIQ162" s="1"/>
      <c r="AIR162" s="1"/>
      <c r="AIS162" s="1"/>
      <c r="AIT162" s="1"/>
      <c r="AIU162" s="1"/>
      <c r="AIV162" s="1"/>
      <c r="AIW162" s="1"/>
      <c r="AIX162" s="1"/>
      <c r="AIY162" s="1"/>
      <c r="AIZ162" s="1"/>
      <c r="AJA162" s="1"/>
      <c r="AJB162" s="1"/>
      <c r="AJC162" s="1"/>
      <c r="AJD162" s="1"/>
      <c r="AJE162" s="1"/>
      <c r="AJF162" s="1"/>
      <c r="AJG162" s="1"/>
      <c r="AJH162" s="1"/>
      <c r="AJI162" s="1"/>
      <c r="AJJ162" s="1"/>
      <c r="AJK162" s="1"/>
      <c r="AJL162" s="1"/>
      <c r="AJM162" s="1"/>
      <c r="AJN162" s="1"/>
      <c r="AJO162" s="1"/>
      <c r="AJP162" s="1"/>
      <c r="AJQ162" s="1"/>
      <c r="AJR162" s="1"/>
      <c r="AJS162" s="1"/>
      <c r="AJT162" s="1"/>
      <c r="AJU162" s="1"/>
      <c r="AJV162" s="1"/>
      <c r="AJW162" s="1"/>
      <c r="AJX162" s="1"/>
      <c r="AJY162" s="1"/>
      <c r="AJZ162" s="1"/>
      <c r="AKA162" s="1"/>
      <c r="AKB162" s="1"/>
      <c r="AKC162" s="1"/>
      <c r="AKD162" s="1"/>
      <c r="AKE162" s="1"/>
      <c r="AKF162" s="1"/>
      <c r="AKG162" s="1"/>
      <c r="AKH162" s="1"/>
      <c r="AKI162" s="1"/>
      <c r="AKJ162" s="1"/>
      <c r="AKK162" s="1"/>
      <c r="AKL162" s="1"/>
      <c r="AKM162" s="1"/>
      <c r="AKN162" s="1"/>
      <c r="AKO162" s="1"/>
      <c r="AKP162" s="1"/>
      <c r="AKQ162" s="1"/>
      <c r="AKR162" s="1"/>
      <c r="AKS162" s="1"/>
      <c r="AKT162" s="1"/>
      <c r="AKU162" s="1"/>
      <c r="AKV162" s="1"/>
      <c r="AKW162" s="1"/>
      <c r="AKX162" s="1"/>
      <c r="AKY162" s="1"/>
      <c r="AKZ162" s="1"/>
      <c r="ALA162" s="1"/>
      <c r="ALB162" s="1"/>
      <c r="ALC162" s="1"/>
      <c r="ALD162" s="1"/>
      <c r="ALE162" s="1"/>
      <c r="ALF162" s="1"/>
      <c r="ALG162" s="1"/>
      <c r="ALH162" s="1"/>
      <c r="ALI162" s="1"/>
      <c r="ALJ162" s="1"/>
      <c r="ALK162" s="1"/>
      <c r="ALL162" s="1"/>
      <c r="ALM162" s="1"/>
      <c r="ALN162" s="1"/>
      <c r="ALO162" s="1"/>
      <c r="ALP162" s="1"/>
      <c r="ALQ162" s="1"/>
      <c r="ALR162" s="1"/>
      <c r="ALS162" s="1"/>
      <c r="ALT162" s="1"/>
      <c r="ALU162" s="1"/>
      <c r="ALV162" s="1"/>
      <c r="ALW162" s="1"/>
      <c r="ALX162" s="1"/>
      <c r="ALY162" s="1"/>
      <c r="ALZ162" s="1"/>
      <c r="AMA162" s="1"/>
      <c r="AMB162" s="1"/>
      <c r="AMC162" s="1"/>
      <c r="AMD162" s="1"/>
      <c r="AME162" s="1"/>
      <c r="AMF162" s="1"/>
      <c r="AMG162" s="1"/>
      <c r="AMH162" s="1"/>
      <c r="AMI162" s="1"/>
      <c r="AMJ162" s="1"/>
      <c r="AMK162" s="1"/>
    </row>
    <row r="163" spans="1:1025" s="53" customFormat="1">
      <c r="A163" s="201"/>
      <c r="B163" s="161">
        <v>257</v>
      </c>
      <c r="C163" s="162" t="s">
        <v>1073</v>
      </c>
      <c r="D163" s="162">
        <v>10.199999999999999</v>
      </c>
      <c r="E163" s="1"/>
      <c r="F163" s="1"/>
      <c r="G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  <c r="ND163" s="1"/>
      <c r="NE163" s="1"/>
      <c r="NF163" s="1"/>
      <c r="NG163" s="1"/>
      <c r="NH163" s="1"/>
      <c r="NI163" s="1"/>
      <c r="NJ163" s="1"/>
      <c r="NK163" s="1"/>
      <c r="NL163" s="1"/>
      <c r="NM163" s="1"/>
      <c r="NN163" s="1"/>
      <c r="NO163" s="1"/>
      <c r="NP163" s="1"/>
      <c r="NQ163" s="1"/>
      <c r="NR163" s="1"/>
      <c r="NS163" s="1"/>
      <c r="NT163" s="1"/>
      <c r="NU163" s="1"/>
      <c r="NV163" s="1"/>
      <c r="NW163" s="1"/>
      <c r="NX163" s="1"/>
      <c r="NY163" s="1"/>
      <c r="NZ163" s="1"/>
      <c r="OA163" s="1"/>
      <c r="OB163" s="1"/>
      <c r="OC163" s="1"/>
      <c r="OD163" s="1"/>
      <c r="OE163" s="1"/>
      <c r="OF163" s="1"/>
      <c r="OG163" s="1"/>
      <c r="OH163" s="1"/>
      <c r="OI163" s="1"/>
      <c r="OJ163" s="1"/>
      <c r="OK163" s="1"/>
      <c r="OL163" s="1"/>
      <c r="OM163" s="1"/>
      <c r="ON163" s="1"/>
      <c r="OO163" s="1"/>
      <c r="OP163" s="1"/>
      <c r="OQ163" s="1"/>
      <c r="OR163" s="1"/>
      <c r="OS163" s="1"/>
      <c r="OT163" s="1"/>
      <c r="OU163" s="1"/>
      <c r="OV163" s="1"/>
      <c r="OW163" s="1"/>
      <c r="OX163" s="1"/>
      <c r="OY163" s="1"/>
      <c r="OZ163" s="1"/>
      <c r="PA163" s="1"/>
      <c r="PB163" s="1"/>
      <c r="PC163" s="1"/>
      <c r="PD163" s="1"/>
      <c r="PE163" s="1"/>
      <c r="PF163" s="1"/>
      <c r="PG163" s="1"/>
      <c r="PH163" s="1"/>
      <c r="PI163" s="1"/>
      <c r="PJ163" s="1"/>
      <c r="PK163" s="1"/>
      <c r="PL163" s="1"/>
      <c r="PM163" s="1"/>
      <c r="PN163" s="1"/>
      <c r="PO163" s="1"/>
      <c r="PP163" s="1"/>
      <c r="PQ163" s="1"/>
      <c r="PR163" s="1"/>
      <c r="PS163" s="1"/>
      <c r="PT163" s="1"/>
      <c r="PU163" s="1"/>
      <c r="PV163" s="1"/>
      <c r="PW163" s="1"/>
      <c r="PX163" s="1"/>
      <c r="PY163" s="1"/>
      <c r="PZ163" s="1"/>
      <c r="QA163" s="1"/>
      <c r="QB163" s="1"/>
      <c r="QC163" s="1"/>
      <c r="QD163" s="1"/>
      <c r="QE163" s="1"/>
      <c r="QF163" s="1"/>
      <c r="QG163" s="1"/>
      <c r="QH163" s="1"/>
      <c r="QI163" s="1"/>
      <c r="QJ163" s="1"/>
      <c r="QK163" s="1"/>
      <c r="QL163" s="1"/>
      <c r="QM163" s="1"/>
      <c r="QN163" s="1"/>
      <c r="QO163" s="1"/>
      <c r="QP163" s="1"/>
      <c r="QQ163" s="1"/>
      <c r="QR163" s="1"/>
      <c r="QS163" s="1"/>
      <c r="QT163" s="1"/>
      <c r="QU163" s="1"/>
      <c r="QV163" s="1"/>
      <c r="QW163" s="1"/>
      <c r="QX163" s="1"/>
      <c r="QY163" s="1"/>
      <c r="QZ163" s="1"/>
      <c r="RA163" s="1"/>
      <c r="RB163" s="1"/>
      <c r="RC163" s="1"/>
      <c r="RD163" s="1"/>
      <c r="RE163" s="1"/>
      <c r="RF163" s="1"/>
      <c r="RG163" s="1"/>
      <c r="RH163" s="1"/>
      <c r="RI163" s="1"/>
      <c r="RJ163" s="1"/>
      <c r="RK163" s="1"/>
      <c r="RL163" s="1"/>
      <c r="RM163" s="1"/>
      <c r="RN163" s="1"/>
      <c r="RO163" s="1"/>
      <c r="RP163" s="1"/>
      <c r="RQ163" s="1"/>
      <c r="RR163" s="1"/>
      <c r="RS163" s="1"/>
      <c r="RT163" s="1"/>
      <c r="RU163" s="1"/>
      <c r="RV163" s="1"/>
      <c r="RW163" s="1"/>
      <c r="RX163" s="1"/>
      <c r="RY163" s="1"/>
      <c r="RZ163" s="1"/>
      <c r="SA163" s="1"/>
      <c r="SB163" s="1"/>
      <c r="SC163" s="1"/>
      <c r="SD163" s="1"/>
      <c r="SE163" s="1"/>
      <c r="SF163" s="1"/>
      <c r="SG163" s="1"/>
      <c r="SH163" s="1"/>
      <c r="SI163" s="1"/>
      <c r="SJ163" s="1"/>
      <c r="SK163" s="1"/>
      <c r="SL163" s="1"/>
      <c r="SM163" s="1"/>
      <c r="SN163" s="1"/>
      <c r="SO163" s="1"/>
      <c r="SP163" s="1"/>
      <c r="SQ163" s="1"/>
      <c r="SR163" s="1"/>
      <c r="SS163" s="1"/>
      <c r="ST163" s="1"/>
      <c r="SU163" s="1"/>
      <c r="SV163" s="1"/>
      <c r="SW163" s="1"/>
      <c r="SX163" s="1"/>
      <c r="SY163" s="1"/>
      <c r="SZ163" s="1"/>
      <c r="TA163" s="1"/>
      <c r="TB163" s="1"/>
      <c r="TC163" s="1"/>
      <c r="TD163" s="1"/>
      <c r="TE163" s="1"/>
      <c r="TF163" s="1"/>
      <c r="TG163" s="1"/>
      <c r="TH163" s="1"/>
      <c r="TI163" s="1"/>
      <c r="TJ163" s="1"/>
      <c r="TK163" s="1"/>
      <c r="TL163" s="1"/>
      <c r="TM163" s="1"/>
      <c r="TN163" s="1"/>
      <c r="TO163" s="1"/>
      <c r="TP163" s="1"/>
      <c r="TQ163" s="1"/>
      <c r="TR163" s="1"/>
      <c r="TS163" s="1"/>
      <c r="TT163" s="1"/>
      <c r="TU163" s="1"/>
      <c r="TV163" s="1"/>
      <c r="TW163" s="1"/>
      <c r="TX163" s="1"/>
      <c r="TY163" s="1"/>
      <c r="TZ163" s="1"/>
      <c r="UA163" s="1"/>
      <c r="UB163" s="1"/>
      <c r="UC163" s="1"/>
      <c r="UD163" s="1"/>
      <c r="UE163" s="1"/>
      <c r="UF163" s="1"/>
      <c r="UG163" s="1"/>
      <c r="UH163" s="1"/>
      <c r="UI163" s="1"/>
      <c r="UJ163" s="1"/>
      <c r="UK163" s="1"/>
      <c r="UL163" s="1"/>
      <c r="UM163" s="1"/>
      <c r="UN163" s="1"/>
      <c r="UO163" s="1"/>
      <c r="UP163" s="1"/>
      <c r="UQ163" s="1"/>
      <c r="UR163" s="1"/>
      <c r="US163" s="1"/>
      <c r="UT163" s="1"/>
      <c r="UU163" s="1"/>
      <c r="UV163" s="1"/>
      <c r="UW163" s="1"/>
      <c r="UX163" s="1"/>
      <c r="UY163" s="1"/>
      <c r="UZ163" s="1"/>
      <c r="VA163" s="1"/>
      <c r="VB163" s="1"/>
      <c r="VC163" s="1"/>
      <c r="VD163" s="1"/>
      <c r="VE163" s="1"/>
      <c r="VF163" s="1"/>
      <c r="VG163" s="1"/>
      <c r="VH163" s="1"/>
      <c r="VI163" s="1"/>
      <c r="VJ163" s="1"/>
      <c r="VK163" s="1"/>
      <c r="VL163" s="1"/>
      <c r="VM163" s="1"/>
      <c r="VN163" s="1"/>
      <c r="VO163" s="1"/>
      <c r="VP163" s="1"/>
      <c r="VQ163" s="1"/>
      <c r="VR163" s="1"/>
      <c r="VS163" s="1"/>
      <c r="VT163" s="1"/>
      <c r="VU163" s="1"/>
      <c r="VV163" s="1"/>
      <c r="VW163" s="1"/>
      <c r="VX163" s="1"/>
      <c r="VY163" s="1"/>
      <c r="VZ163" s="1"/>
      <c r="WA163" s="1"/>
      <c r="WB163" s="1"/>
      <c r="WC163" s="1"/>
      <c r="WD163" s="1"/>
      <c r="WE163" s="1"/>
      <c r="WF163" s="1"/>
      <c r="WG163" s="1"/>
      <c r="WH163" s="1"/>
      <c r="WI163" s="1"/>
      <c r="WJ163" s="1"/>
      <c r="WK163" s="1"/>
      <c r="WL163" s="1"/>
      <c r="WM163" s="1"/>
      <c r="WN163" s="1"/>
      <c r="WO163" s="1"/>
      <c r="WP163" s="1"/>
      <c r="WQ163" s="1"/>
      <c r="WR163" s="1"/>
      <c r="WS163" s="1"/>
      <c r="WT163" s="1"/>
      <c r="WU163" s="1"/>
      <c r="WV163" s="1"/>
      <c r="WW163" s="1"/>
      <c r="WX163" s="1"/>
      <c r="WY163" s="1"/>
      <c r="WZ163" s="1"/>
      <c r="XA163" s="1"/>
      <c r="XB163" s="1"/>
      <c r="XC163" s="1"/>
      <c r="XD163" s="1"/>
      <c r="XE163" s="1"/>
      <c r="XF163" s="1"/>
      <c r="XG163" s="1"/>
      <c r="XH163" s="1"/>
      <c r="XI163" s="1"/>
      <c r="XJ163" s="1"/>
      <c r="XK163" s="1"/>
      <c r="XL163" s="1"/>
      <c r="XM163" s="1"/>
      <c r="XN163" s="1"/>
      <c r="XO163" s="1"/>
      <c r="XP163" s="1"/>
      <c r="XQ163" s="1"/>
      <c r="XR163" s="1"/>
      <c r="XS163" s="1"/>
      <c r="XT163" s="1"/>
      <c r="XU163" s="1"/>
      <c r="XV163" s="1"/>
      <c r="XW163" s="1"/>
      <c r="XX163" s="1"/>
      <c r="XY163" s="1"/>
      <c r="XZ163" s="1"/>
      <c r="YA163" s="1"/>
      <c r="YB163" s="1"/>
      <c r="YC163" s="1"/>
      <c r="YD163" s="1"/>
      <c r="YE163" s="1"/>
      <c r="YF163" s="1"/>
      <c r="YG163" s="1"/>
      <c r="YH163" s="1"/>
      <c r="YI163" s="1"/>
      <c r="YJ163" s="1"/>
      <c r="YK163" s="1"/>
      <c r="YL163" s="1"/>
      <c r="YM163" s="1"/>
      <c r="YN163" s="1"/>
      <c r="YO163" s="1"/>
      <c r="YP163" s="1"/>
      <c r="YQ163" s="1"/>
      <c r="YR163" s="1"/>
      <c r="YS163" s="1"/>
      <c r="YT163" s="1"/>
      <c r="YU163" s="1"/>
      <c r="YV163" s="1"/>
      <c r="YW163" s="1"/>
      <c r="YX163" s="1"/>
      <c r="YY163" s="1"/>
      <c r="YZ163" s="1"/>
      <c r="ZA163" s="1"/>
      <c r="ZB163" s="1"/>
      <c r="ZC163" s="1"/>
      <c r="ZD163" s="1"/>
      <c r="ZE163" s="1"/>
      <c r="ZF163" s="1"/>
      <c r="ZG163" s="1"/>
      <c r="ZH163" s="1"/>
      <c r="ZI163" s="1"/>
      <c r="ZJ163" s="1"/>
      <c r="ZK163" s="1"/>
      <c r="ZL163" s="1"/>
      <c r="ZM163" s="1"/>
      <c r="ZN163" s="1"/>
      <c r="ZO163" s="1"/>
      <c r="ZP163" s="1"/>
      <c r="ZQ163" s="1"/>
      <c r="ZR163" s="1"/>
      <c r="ZS163" s="1"/>
      <c r="ZT163" s="1"/>
      <c r="ZU163" s="1"/>
      <c r="ZV163" s="1"/>
      <c r="ZW163" s="1"/>
      <c r="ZX163" s="1"/>
      <c r="ZY163" s="1"/>
      <c r="ZZ163" s="1"/>
      <c r="AAA163" s="1"/>
      <c r="AAB163" s="1"/>
      <c r="AAC163" s="1"/>
      <c r="AAD163" s="1"/>
      <c r="AAE163" s="1"/>
      <c r="AAF163" s="1"/>
      <c r="AAG163" s="1"/>
      <c r="AAH163" s="1"/>
      <c r="AAI163" s="1"/>
      <c r="AAJ163" s="1"/>
      <c r="AAK163" s="1"/>
      <c r="AAL163" s="1"/>
      <c r="AAM163" s="1"/>
      <c r="AAN163" s="1"/>
      <c r="AAO163" s="1"/>
      <c r="AAP163" s="1"/>
      <c r="AAQ163" s="1"/>
      <c r="AAR163" s="1"/>
      <c r="AAS163" s="1"/>
      <c r="AAT163" s="1"/>
      <c r="AAU163" s="1"/>
      <c r="AAV163" s="1"/>
      <c r="AAW163" s="1"/>
      <c r="AAX163" s="1"/>
      <c r="AAY163" s="1"/>
      <c r="AAZ163" s="1"/>
      <c r="ABA163" s="1"/>
      <c r="ABB163" s="1"/>
      <c r="ABC163" s="1"/>
      <c r="ABD163" s="1"/>
      <c r="ABE163" s="1"/>
      <c r="ABF163" s="1"/>
      <c r="ABG163" s="1"/>
      <c r="ABH163" s="1"/>
      <c r="ABI163" s="1"/>
      <c r="ABJ163" s="1"/>
      <c r="ABK163" s="1"/>
      <c r="ABL163" s="1"/>
      <c r="ABM163" s="1"/>
      <c r="ABN163" s="1"/>
      <c r="ABO163" s="1"/>
      <c r="ABP163" s="1"/>
      <c r="ABQ163" s="1"/>
      <c r="ABR163" s="1"/>
      <c r="ABS163" s="1"/>
      <c r="ABT163" s="1"/>
      <c r="ABU163" s="1"/>
      <c r="ABV163" s="1"/>
      <c r="ABW163" s="1"/>
      <c r="ABX163" s="1"/>
      <c r="ABY163" s="1"/>
      <c r="ABZ163" s="1"/>
      <c r="ACA163" s="1"/>
      <c r="ACB163" s="1"/>
      <c r="ACC163" s="1"/>
      <c r="ACD163" s="1"/>
      <c r="ACE163" s="1"/>
      <c r="ACF163" s="1"/>
      <c r="ACG163" s="1"/>
      <c r="ACH163" s="1"/>
      <c r="ACI163" s="1"/>
      <c r="ACJ163" s="1"/>
      <c r="ACK163" s="1"/>
      <c r="ACL163" s="1"/>
      <c r="ACM163" s="1"/>
      <c r="ACN163" s="1"/>
      <c r="ACO163" s="1"/>
      <c r="ACP163" s="1"/>
      <c r="ACQ163" s="1"/>
      <c r="ACR163" s="1"/>
      <c r="ACS163" s="1"/>
      <c r="ACT163" s="1"/>
      <c r="ACU163" s="1"/>
      <c r="ACV163" s="1"/>
      <c r="ACW163" s="1"/>
      <c r="ACX163" s="1"/>
      <c r="ACY163" s="1"/>
      <c r="ACZ163" s="1"/>
      <c r="ADA163" s="1"/>
      <c r="ADB163" s="1"/>
      <c r="ADC163" s="1"/>
      <c r="ADD163" s="1"/>
      <c r="ADE163" s="1"/>
      <c r="ADF163" s="1"/>
      <c r="ADG163" s="1"/>
      <c r="ADH163" s="1"/>
      <c r="ADI163" s="1"/>
      <c r="ADJ163" s="1"/>
      <c r="ADK163" s="1"/>
      <c r="ADL163" s="1"/>
      <c r="ADM163" s="1"/>
      <c r="ADN163" s="1"/>
      <c r="ADO163" s="1"/>
      <c r="ADP163" s="1"/>
      <c r="ADQ163" s="1"/>
      <c r="ADR163" s="1"/>
      <c r="ADS163" s="1"/>
      <c r="ADT163" s="1"/>
      <c r="ADU163" s="1"/>
      <c r="ADV163" s="1"/>
      <c r="ADW163" s="1"/>
      <c r="ADX163" s="1"/>
      <c r="ADY163" s="1"/>
      <c r="ADZ163" s="1"/>
      <c r="AEA163" s="1"/>
      <c r="AEB163" s="1"/>
      <c r="AEC163" s="1"/>
      <c r="AED163" s="1"/>
      <c r="AEE163" s="1"/>
      <c r="AEF163" s="1"/>
      <c r="AEG163" s="1"/>
      <c r="AEH163" s="1"/>
      <c r="AEI163" s="1"/>
      <c r="AEJ163" s="1"/>
      <c r="AEK163" s="1"/>
      <c r="AEL163" s="1"/>
      <c r="AEM163" s="1"/>
      <c r="AEN163" s="1"/>
      <c r="AEO163" s="1"/>
      <c r="AEP163" s="1"/>
      <c r="AEQ163" s="1"/>
      <c r="AER163" s="1"/>
      <c r="AES163" s="1"/>
      <c r="AET163" s="1"/>
      <c r="AEU163" s="1"/>
      <c r="AEV163" s="1"/>
      <c r="AEW163" s="1"/>
      <c r="AEX163" s="1"/>
      <c r="AEY163" s="1"/>
      <c r="AEZ163" s="1"/>
      <c r="AFA163" s="1"/>
      <c r="AFB163" s="1"/>
      <c r="AFC163" s="1"/>
      <c r="AFD163" s="1"/>
      <c r="AFE163" s="1"/>
      <c r="AFF163" s="1"/>
      <c r="AFG163" s="1"/>
      <c r="AFH163" s="1"/>
      <c r="AFI163" s="1"/>
      <c r="AFJ163" s="1"/>
      <c r="AFK163" s="1"/>
      <c r="AFL163" s="1"/>
      <c r="AFM163" s="1"/>
      <c r="AFN163" s="1"/>
      <c r="AFO163" s="1"/>
      <c r="AFP163" s="1"/>
      <c r="AFQ163" s="1"/>
      <c r="AFR163" s="1"/>
      <c r="AFS163" s="1"/>
      <c r="AFT163" s="1"/>
      <c r="AFU163" s="1"/>
      <c r="AFV163" s="1"/>
      <c r="AFW163" s="1"/>
      <c r="AFX163" s="1"/>
      <c r="AFY163" s="1"/>
      <c r="AFZ163" s="1"/>
      <c r="AGA163" s="1"/>
      <c r="AGB163" s="1"/>
      <c r="AGC163" s="1"/>
      <c r="AGD163" s="1"/>
      <c r="AGE163" s="1"/>
      <c r="AGF163" s="1"/>
      <c r="AGG163" s="1"/>
      <c r="AGH163" s="1"/>
      <c r="AGI163" s="1"/>
      <c r="AGJ163" s="1"/>
      <c r="AGK163" s="1"/>
      <c r="AGL163" s="1"/>
      <c r="AGM163" s="1"/>
      <c r="AGN163" s="1"/>
      <c r="AGO163" s="1"/>
      <c r="AGP163" s="1"/>
      <c r="AGQ163" s="1"/>
      <c r="AGR163" s="1"/>
      <c r="AGS163" s="1"/>
      <c r="AGT163" s="1"/>
      <c r="AGU163" s="1"/>
      <c r="AGV163" s="1"/>
      <c r="AGW163" s="1"/>
      <c r="AGX163" s="1"/>
      <c r="AGY163" s="1"/>
      <c r="AGZ163" s="1"/>
      <c r="AHA163" s="1"/>
      <c r="AHB163" s="1"/>
      <c r="AHC163" s="1"/>
      <c r="AHD163" s="1"/>
      <c r="AHE163" s="1"/>
      <c r="AHF163" s="1"/>
      <c r="AHG163" s="1"/>
      <c r="AHH163" s="1"/>
      <c r="AHI163" s="1"/>
      <c r="AHJ163" s="1"/>
      <c r="AHK163" s="1"/>
      <c r="AHL163" s="1"/>
      <c r="AHM163" s="1"/>
      <c r="AHN163" s="1"/>
      <c r="AHO163" s="1"/>
      <c r="AHP163" s="1"/>
      <c r="AHQ163" s="1"/>
      <c r="AHR163" s="1"/>
      <c r="AHS163" s="1"/>
      <c r="AHT163" s="1"/>
      <c r="AHU163" s="1"/>
      <c r="AHV163" s="1"/>
      <c r="AHW163" s="1"/>
      <c r="AHX163" s="1"/>
      <c r="AHY163" s="1"/>
      <c r="AHZ163" s="1"/>
      <c r="AIA163" s="1"/>
      <c r="AIB163" s="1"/>
      <c r="AIC163" s="1"/>
      <c r="AID163" s="1"/>
      <c r="AIE163" s="1"/>
      <c r="AIF163" s="1"/>
      <c r="AIG163" s="1"/>
      <c r="AIH163" s="1"/>
      <c r="AII163" s="1"/>
      <c r="AIJ163" s="1"/>
      <c r="AIK163" s="1"/>
      <c r="AIL163" s="1"/>
      <c r="AIM163" s="1"/>
      <c r="AIN163" s="1"/>
      <c r="AIO163" s="1"/>
      <c r="AIP163" s="1"/>
      <c r="AIQ163" s="1"/>
      <c r="AIR163" s="1"/>
      <c r="AIS163" s="1"/>
      <c r="AIT163" s="1"/>
      <c r="AIU163" s="1"/>
      <c r="AIV163" s="1"/>
      <c r="AIW163" s="1"/>
      <c r="AIX163" s="1"/>
      <c r="AIY163" s="1"/>
      <c r="AIZ163" s="1"/>
      <c r="AJA163" s="1"/>
      <c r="AJB163" s="1"/>
      <c r="AJC163" s="1"/>
      <c r="AJD163" s="1"/>
      <c r="AJE163" s="1"/>
      <c r="AJF163" s="1"/>
      <c r="AJG163" s="1"/>
      <c r="AJH163" s="1"/>
      <c r="AJI163" s="1"/>
      <c r="AJJ163" s="1"/>
      <c r="AJK163" s="1"/>
      <c r="AJL163" s="1"/>
      <c r="AJM163" s="1"/>
      <c r="AJN163" s="1"/>
      <c r="AJO163" s="1"/>
      <c r="AJP163" s="1"/>
      <c r="AJQ163" s="1"/>
      <c r="AJR163" s="1"/>
      <c r="AJS163" s="1"/>
      <c r="AJT163" s="1"/>
      <c r="AJU163" s="1"/>
      <c r="AJV163" s="1"/>
      <c r="AJW163" s="1"/>
      <c r="AJX163" s="1"/>
      <c r="AJY163" s="1"/>
      <c r="AJZ163" s="1"/>
      <c r="AKA163" s="1"/>
      <c r="AKB163" s="1"/>
      <c r="AKC163" s="1"/>
      <c r="AKD163" s="1"/>
      <c r="AKE163" s="1"/>
      <c r="AKF163" s="1"/>
      <c r="AKG163" s="1"/>
      <c r="AKH163" s="1"/>
      <c r="AKI163" s="1"/>
      <c r="AKJ163" s="1"/>
      <c r="AKK163" s="1"/>
      <c r="AKL163" s="1"/>
      <c r="AKM163" s="1"/>
      <c r="AKN163" s="1"/>
      <c r="AKO163" s="1"/>
      <c r="AKP163" s="1"/>
      <c r="AKQ163" s="1"/>
      <c r="AKR163" s="1"/>
      <c r="AKS163" s="1"/>
      <c r="AKT163" s="1"/>
      <c r="AKU163" s="1"/>
      <c r="AKV163" s="1"/>
      <c r="AKW163" s="1"/>
      <c r="AKX163" s="1"/>
      <c r="AKY163" s="1"/>
      <c r="AKZ163" s="1"/>
      <c r="ALA163" s="1"/>
      <c r="ALB163" s="1"/>
      <c r="ALC163" s="1"/>
      <c r="ALD163" s="1"/>
      <c r="ALE163" s="1"/>
      <c r="ALF163" s="1"/>
      <c r="ALG163" s="1"/>
      <c r="ALH163" s="1"/>
      <c r="ALI163" s="1"/>
      <c r="ALJ163" s="1"/>
      <c r="ALK163" s="1"/>
      <c r="ALL163" s="1"/>
      <c r="ALM163" s="1"/>
      <c r="ALN163" s="1"/>
      <c r="ALO163" s="1"/>
      <c r="ALP163" s="1"/>
      <c r="ALQ163" s="1"/>
      <c r="ALR163" s="1"/>
      <c r="ALS163" s="1"/>
      <c r="ALT163" s="1"/>
      <c r="ALU163" s="1"/>
      <c r="ALV163" s="1"/>
      <c r="ALW163" s="1"/>
      <c r="ALX163" s="1"/>
      <c r="ALY163" s="1"/>
      <c r="ALZ163" s="1"/>
      <c r="AMA163" s="1"/>
      <c r="AMB163" s="1"/>
      <c r="AMC163" s="1"/>
      <c r="AMD163" s="1"/>
      <c r="AME163" s="1"/>
      <c r="AMF163" s="1"/>
      <c r="AMG163" s="1"/>
      <c r="AMH163" s="1"/>
      <c r="AMI163" s="1"/>
      <c r="AMJ163" s="1"/>
      <c r="AMK163" s="1"/>
    </row>
    <row r="164" spans="1:1025" s="53" customFormat="1">
      <c r="A164" s="201"/>
      <c r="B164" s="161" t="s">
        <v>1065</v>
      </c>
      <c r="C164" s="162" t="s">
        <v>1073</v>
      </c>
      <c r="D164" s="162">
        <v>11.78</v>
      </c>
      <c r="E164" s="1"/>
      <c r="F164" s="1"/>
      <c r="G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  <c r="MV164" s="1"/>
      <c r="MW164" s="1"/>
      <c r="MX164" s="1"/>
      <c r="MY164" s="1"/>
      <c r="MZ164" s="1"/>
      <c r="NA164" s="1"/>
      <c r="NB164" s="1"/>
      <c r="NC164" s="1"/>
      <c r="ND164" s="1"/>
      <c r="NE164" s="1"/>
      <c r="NF164" s="1"/>
      <c r="NG164" s="1"/>
      <c r="NH164" s="1"/>
      <c r="NI164" s="1"/>
      <c r="NJ164" s="1"/>
      <c r="NK164" s="1"/>
      <c r="NL164" s="1"/>
      <c r="NM164" s="1"/>
      <c r="NN164" s="1"/>
      <c r="NO164" s="1"/>
      <c r="NP164" s="1"/>
      <c r="NQ164" s="1"/>
      <c r="NR164" s="1"/>
      <c r="NS164" s="1"/>
      <c r="NT164" s="1"/>
      <c r="NU164" s="1"/>
      <c r="NV164" s="1"/>
      <c r="NW164" s="1"/>
      <c r="NX164" s="1"/>
      <c r="NY164" s="1"/>
      <c r="NZ164" s="1"/>
      <c r="OA164" s="1"/>
      <c r="OB164" s="1"/>
      <c r="OC164" s="1"/>
      <c r="OD164" s="1"/>
      <c r="OE164" s="1"/>
      <c r="OF164" s="1"/>
      <c r="OG164" s="1"/>
      <c r="OH164" s="1"/>
      <c r="OI164" s="1"/>
      <c r="OJ164" s="1"/>
      <c r="OK164" s="1"/>
      <c r="OL164" s="1"/>
      <c r="OM164" s="1"/>
      <c r="ON164" s="1"/>
      <c r="OO164" s="1"/>
      <c r="OP164" s="1"/>
      <c r="OQ164" s="1"/>
      <c r="OR164" s="1"/>
      <c r="OS164" s="1"/>
      <c r="OT164" s="1"/>
      <c r="OU164" s="1"/>
      <c r="OV164" s="1"/>
      <c r="OW164" s="1"/>
      <c r="OX164" s="1"/>
      <c r="OY164" s="1"/>
      <c r="OZ164" s="1"/>
      <c r="PA164" s="1"/>
      <c r="PB164" s="1"/>
      <c r="PC164" s="1"/>
      <c r="PD164" s="1"/>
      <c r="PE164" s="1"/>
      <c r="PF164" s="1"/>
      <c r="PG164" s="1"/>
      <c r="PH164" s="1"/>
      <c r="PI164" s="1"/>
      <c r="PJ164" s="1"/>
      <c r="PK164" s="1"/>
      <c r="PL164" s="1"/>
      <c r="PM164" s="1"/>
      <c r="PN164" s="1"/>
      <c r="PO164" s="1"/>
      <c r="PP164" s="1"/>
      <c r="PQ164" s="1"/>
      <c r="PR164" s="1"/>
      <c r="PS164" s="1"/>
      <c r="PT164" s="1"/>
      <c r="PU164" s="1"/>
      <c r="PV164" s="1"/>
      <c r="PW164" s="1"/>
      <c r="PX164" s="1"/>
      <c r="PY164" s="1"/>
      <c r="PZ164" s="1"/>
      <c r="QA164" s="1"/>
      <c r="QB164" s="1"/>
      <c r="QC164" s="1"/>
      <c r="QD164" s="1"/>
      <c r="QE164" s="1"/>
      <c r="QF164" s="1"/>
      <c r="QG164" s="1"/>
      <c r="QH164" s="1"/>
      <c r="QI164" s="1"/>
      <c r="QJ164" s="1"/>
      <c r="QK164" s="1"/>
      <c r="QL164" s="1"/>
      <c r="QM164" s="1"/>
      <c r="QN164" s="1"/>
      <c r="QO164" s="1"/>
      <c r="QP164" s="1"/>
      <c r="QQ164" s="1"/>
      <c r="QR164" s="1"/>
      <c r="QS164" s="1"/>
      <c r="QT164" s="1"/>
      <c r="QU164" s="1"/>
      <c r="QV164" s="1"/>
      <c r="QW164" s="1"/>
      <c r="QX164" s="1"/>
      <c r="QY164" s="1"/>
      <c r="QZ164" s="1"/>
      <c r="RA164" s="1"/>
      <c r="RB164" s="1"/>
      <c r="RC164" s="1"/>
      <c r="RD164" s="1"/>
      <c r="RE164" s="1"/>
      <c r="RF164" s="1"/>
      <c r="RG164" s="1"/>
      <c r="RH164" s="1"/>
      <c r="RI164" s="1"/>
      <c r="RJ164" s="1"/>
      <c r="RK164" s="1"/>
      <c r="RL164" s="1"/>
      <c r="RM164" s="1"/>
      <c r="RN164" s="1"/>
      <c r="RO164" s="1"/>
      <c r="RP164" s="1"/>
      <c r="RQ164" s="1"/>
      <c r="RR164" s="1"/>
      <c r="RS164" s="1"/>
      <c r="RT164" s="1"/>
      <c r="RU164" s="1"/>
      <c r="RV164" s="1"/>
      <c r="RW164" s="1"/>
      <c r="RX164" s="1"/>
      <c r="RY164" s="1"/>
      <c r="RZ164" s="1"/>
      <c r="SA164" s="1"/>
      <c r="SB164" s="1"/>
      <c r="SC164" s="1"/>
      <c r="SD164" s="1"/>
      <c r="SE164" s="1"/>
      <c r="SF164" s="1"/>
      <c r="SG164" s="1"/>
      <c r="SH164" s="1"/>
      <c r="SI164" s="1"/>
      <c r="SJ164" s="1"/>
      <c r="SK164" s="1"/>
      <c r="SL164" s="1"/>
      <c r="SM164" s="1"/>
      <c r="SN164" s="1"/>
      <c r="SO164" s="1"/>
      <c r="SP164" s="1"/>
      <c r="SQ164" s="1"/>
      <c r="SR164" s="1"/>
      <c r="SS164" s="1"/>
      <c r="ST164" s="1"/>
      <c r="SU164" s="1"/>
      <c r="SV164" s="1"/>
      <c r="SW164" s="1"/>
      <c r="SX164" s="1"/>
      <c r="SY164" s="1"/>
      <c r="SZ164" s="1"/>
      <c r="TA164" s="1"/>
      <c r="TB164" s="1"/>
      <c r="TC164" s="1"/>
      <c r="TD164" s="1"/>
      <c r="TE164" s="1"/>
      <c r="TF164" s="1"/>
      <c r="TG164" s="1"/>
      <c r="TH164" s="1"/>
      <c r="TI164" s="1"/>
      <c r="TJ164" s="1"/>
      <c r="TK164" s="1"/>
      <c r="TL164" s="1"/>
      <c r="TM164" s="1"/>
      <c r="TN164" s="1"/>
      <c r="TO164" s="1"/>
      <c r="TP164" s="1"/>
      <c r="TQ164" s="1"/>
      <c r="TR164" s="1"/>
      <c r="TS164" s="1"/>
      <c r="TT164" s="1"/>
      <c r="TU164" s="1"/>
      <c r="TV164" s="1"/>
      <c r="TW164" s="1"/>
      <c r="TX164" s="1"/>
      <c r="TY164" s="1"/>
      <c r="TZ164" s="1"/>
      <c r="UA164" s="1"/>
      <c r="UB164" s="1"/>
      <c r="UC164" s="1"/>
      <c r="UD164" s="1"/>
      <c r="UE164" s="1"/>
      <c r="UF164" s="1"/>
      <c r="UG164" s="1"/>
      <c r="UH164" s="1"/>
      <c r="UI164" s="1"/>
      <c r="UJ164" s="1"/>
      <c r="UK164" s="1"/>
      <c r="UL164" s="1"/>
      <c r="UM164" s="1"/>
      <c r="UN164" s="1"/>
      <c r="UO164" s="1"/>
      <c r="UP164" s="1"/>
      <c r="UQ164" s="1"/>
      <c r="UR164" s="1"/>
      <c r="US164" s="1"/>
      <c r="UT164" s="1"/>
      <c r="UU164" s="1"/>
      <c r="UV164" s="1"/>
      <c r="UW164" s="1"/>
      <c r="UX164" s="1"/>
      <c r="UY164" s="1"/>
      <c r="UZ164" s="1"/>
      <c r="VA164" s="1"/>
      <c r="VB164" s="1"/>
      <c r="VC164" s="1"/>
      <c r="VD164" s="1"/>
      <c r="VE164" s="1"/>
      <c r="VF164" s="1"/>
      <c r="VG164" s="1"/>
      <c r="VH164" s="1"/>
      <c r="VI164" s="1"/>
      <c r="VJ164" s="1"/>
      <c r="VK164" s="1"/>
      <c r="VL164" s="1"/>
      <c r="VM164" s="1"/>
      <c r="VN164" s="1"/>
      <c r="VO164" s="1"/>
      <c r="VP164" s="1"/>
      <c r="VQ164" s="1"/>
      <c r="VR164" s="1"/>
      <c r="VS164" s="1"/>
      <c r="VT164" s="1"/>
      <c r="VU164" s="1"/>
      <c r="VV164" s="1"/>
      <c r="VW164" s="1"/>
      <c r="VX164" s="1"/>
      <c r="VY164" s="1"/>
      <c r="VZ164" s="1"/>
      <c r="WA164" s="1"/>
      <c r="WB164" s="1"/>
      <c r="WC164" s="1"/>
      <c r="WD164" s="1"/>
      <c r="WE164" s="1"/>
      <c r="WF164" s="1"/>
      <c r="WG164" s="1"/>
      <c r="WH164" s="1"/>
      <c r="WI164" s="1"/>
      <c r="WJ164" s="1"/>
      <c r="WK164" s="1"/>
      <c r="WL164" s="1"/>
      <c r="WM164" s="1"/>
      <c r="WN164" s="1"/>
      <c r="WO164" s="1"/>
      <c r="WP164" s="1"/>
      <c r="WQ164" s="1"/>
      <c r="WR164" s="1"/>
      <c r="WS164" s="1"/>
      <c r="WT164" s="1"/>
      <c r="WU164" s="1"/>
      <c r="WV164" s="1"/>
      <c r="WW164" s="1"/>
      <c r="WX164" s="1"/>
      <c r="WY164" s="1"/>
      <c r="WZ164" s="1"/>
      <c r="XA164" s="1"/>
      <c r="XB164" s="1"/>
      <c r="XC164" s="1"/>
      <c r="XD164" s="1"/>
      <c r="XE164" s="1"/>
      <c r="XF164" s="1"/>
      <c r="XG164" s="1"/>
      <c r="XH164" s="1"/>
      <c r="XI164" s="1"/>
      <c r="XJ164" s="1"/>
      <c r="XK164" s="1"/>
      <c r="XL164" s="1"/>
      <c r="XM164" s="1"/>
      <c r="XN164" s="1"/>
      <c r="XO164" s="1"/>
      <c r="XP164" s="1"/>
      <c r="XQ164" s="1"/>
      <c r="XR164" s="1"/>
      <c r="XS164" s="1"/>
      <c r="XT164" s="1"/>
      <c r="XU164" s="1"/>
      <c r="XV164" s="1"/>
      <c r="XW164" s="1"/>
      <c r="XX164" s="1"/>
      <c r="XY164" s="1"/>
      <c r="XZ164" s="1"/>
      <c r="YA164" s="1"/>
      <c r="YB164" s="1"/>
      <c r="YC164" s="1"/>
      <c r="YD164" s="1"/>
      <c r="YE164" s="1"/>
      <c r="YF164" s="1"/>
      <c r="YG164" s="1"/>
      <c r="YH164" s="1"/>
      <c r="YI164" s="1"/>
      <c r="YJ164" s="1"/>
      <c r="YK164" s="1"/>
      <c r="YL164" s="1"/>
      <c r="YM164" s="1"/>
      <c r="YN164" s="1"/>
      <c r="YO164" s="1"/>
      <c r="YP164" s="1"/>
      <c r="YQ164" s="1"/>
      <c r="YR164" s="1"/>
      <c r="YS164" s="1"/>
      <c r="YT164" s="1"/>
      <c r="YU164" s="1"/>
      <c r="YV164" s="1"/>
      <c r="YW164" s="1"/>
      <c r="YX164" s="1"/>
      <c r="YY164" s="1"/>
      <c r="YZ164" s="1"/>
      <c r="ZA164" s="1"/>
      <c r="ZB164" s="1"/>
      <c r="ZC164" s="1"/>
      <c r="ZD164" s="1"/>
      <c r="ZE164" s="1"/>
      <c r="ZF164" s="1"/>
      <c r="ZG164" s="1"/>
      <c r="ZH164" s="1"/>
      <c r="ZI164" s="1"/>
      <c r="ZJ164" s="1"/>
      <c r="ZK164" s="1"/>
      <c r="ZL164" s="1"/>
      <c r="ZM164" s="1"/>
      <c r="ZN164" s="1"/>
      <c r="ZO164" s="1"/>
      <c r="ZP164" s="1"/>
      <c r="ZQ164" s="1"/>
      <c r="ZR164" s="1"/>
      <c r="ZS164" s="1"/>
      <c r="ZT164" s="1"/>
      <c r="ZU164" s="1"/>
      <c r="ZV164" s="1"/>
      <c r="ZW164" s="1"/>
      <c r="ZX164" s="1"/>
      <c r="ZY164" s="1"/>
      <c r="ZZ164" s="1"/>
      <c r="AAA164" s="1"/>
      <c r="AAB164" s="1"/>
      <c r="AAC164" s="1"/>
      <c r="AAD164" s="1"/>
      <c r="AAE164" s="1"/>
      <c r="AAF164" s="1"/>
      <c r="AAG164" s="1"/>
      <c r="AAH164" s="1"/>
      <c r="AAI164" s="1"/>
      <c r="AAJ164" s="1"/>
      <c r="AAK164" s="1"/>
      <c r="AAL164" s="1"/>
      <c r="AAM164" s="1"/>
      <c r="AAN164" s="1"/>
      <c r="AAO164" s="1"/>
      <c r="AAP164" s="1"/>
      <c r="AAQ164" s="1"/>
      <c r="AAR164" s="1"/>
      <c r="AAS164" s="1"/>
      <c r="AAT164" s="1"/>
      <c r="AAU164" s="1"/>
      <c r="AAV164" s="1"/>
      <c r="AAW164" s="1"/>
      <c r="AAX164" s="1"/>
      <c r="AAY164" s="1"/>
      <c r="AAZ164" s="1"/>
      <c r="ABA164" s="1"/>
      <c r="ABB164" s="1"/>
      <c r="ABC164" s="1"/>
      <c r="ABD164" s="1"/>
      <c r="ABE164" s="1"/>
      <c r="ABF164" s="1"/>
      <c r="ABG164" s="1"/>
      <c r="ABH164" s="1"/>
      <c r="ABI164" s="1"/>
      <c r="ABJ164" s="1"/>
      <c r="ABK164" s="1"/>
      <c r="ABL164" s="1"/>
      <c r="ABM164" s="1"/>
      <c r="ABN164" s="1"/>
      <c r="ABO164" s="1"/>
      <c r="ABP164" s="1"/>
      <c r="ABQ164" s="1"/>
      <c r="ABR164" s="1"/>
      <c r="ABS164" s="1"/>
      <c r="ABT164" s="1"/>
      <c r="ABU164" s="1"/>
      <c r="ABV164" s="1"/>
      <c r="ABW164" s="1"/>
      <c r="ABX164" s="1"/>
      <c r="ABY164" s="1"/>
      <c r="ABZ164" s="1"/>
      <c r="ACA164" s="1"/>
      <c r="ACB164" s="1"/>
      <c r="ACC164" s="1"/>
      <c r="ACD164" s="1"/>
      <c r="ACE164" s="1"/>
      <c r="ACF164" s="1"/>
      <c r="ACG164" s="1"/>
      <c r="ACH164" s="1"/>
      <c r="ACI164" s="1"/>
      <c r="ACJ164" s="1"/>
      <c r="ACK164" s="1"/>
      <c r="ACL164" s="1"/>
      <c r="ACM164" s="1"/>
      <c r="ACN164" s="1"/>
      <c r="ACO164" s="1"/>
      <c r="ACP164" s="1"/>
      <c r="ACQ164" s="1"/>
      <c r="ACR164" s="1"/>
      <c r="ACS164" s="1"/>
      <c r="ACT164" s="1"/>
      <c r="ACU164" s="1"/>
      <c r="ACV164" s="1"/>
      <c r="ACW164" s="1"/>
      <c r="ACX164" s="1"/>
      <c r="ACY164" s="1"/>
      <c r="ACZ164" s="1"/>
      <c r="ADA164" s="1"/>
      <c r="ADB164" s="1"/>
      <c r="ADC164" s="1"/>
      <c r="ADD164" s="1"/>
      <c r="ADE164" s="1"/>
      <c r="ADF164" s="1"/>
      <c r="ADG164" s="1"/>
      <c r="ADH164" s="1"/>
      <c r="ADI164" s="1"/>
      <c r="ADJ164" s="1"/>
      <c r="ADK164" s="1"/>
      <c r="ADL164" s="1"/>
      <c r="ADM164" s="1"/>
      <c r="ADN164" s="1"/>
      <c r="ADO164" s="1"/>
      <c r="ADP164" s="1"/>
      <c r="ADQ164" s="1"/>
      <c r="ADR164" s="1"/>
      <c r="ADS164" s="1"/>
      <c r="ADT164" s="1"/>
      <c r="ADU164" s="1"/>
      <c r="ADV164" s="1"/>
      <c r="ADW164" s="1"/>
      <c r="ADX164" s="1"/>
      <c r="ADY164" s="1"/>
      <c r="ADZ164" s="1"/>
      <c r="AEA164" s="1"/>
      <c r="AEB164" s="1"/>
      <c r="AEC164" s="1"/>
      <c r="AED164" s="1"/>
      <c r="AEE164" s="1"/>
      <c r="AEF164" s="1"/>
      <c r="AEG164" s="1"/>
      <c r="AEH164" s="1"/>
      <c r="AEI164" s="1"/>
      <c r="AEJ164" s="1"/>
      <c r="AEK164" s="1"/>
      <c r="AEL164" s="1"/>
      <c r="AEM164" s="1"/>
      <c r="AEN164" s="1"/>
      <c r="AEO164" s="1"/>
      <c r="AEP164" s="1"/>
      <c r="AEQ164" s="1"/>
      <c r="AER164" s="1"/>
      <c r="AES164" s="1"/>
      <c r="AET164" s="1"/>
      <c r="AEU164" s="1"/>
      <c r="AEV164" s="1"/>
      <c r="AEW164" s="1"/>
      <c r="AEX164" s="1"/>
      <c r="AEY164" s="1"/>
      <c r="AEZ164" s="1"/>
      <c r="AFA164" s="1"/>
      <c r="AFB164" s="1"/>
      <c r="AFC164" s="1"/>
      <c r="AFD164" s="1"/>
      <c r="AFE164" s="1"/>
      <c r="AFF164" s="1"/>
      <c r="AFG164" s="1"/>
      <c r="AFH164" s="1"/>
      <c r="AFI164" s="1"/>
      <c r="AFJ164" s="1"/>
      <c r="AFK164" s="1"/>
      <c r="AFL164" s="1"/>
      <c r="AFM164" s="1"/>
      <c r="AFN164" s="1"/>
      <c r="AFO164" s="1"/>
      <c r="AFP164" s="1"/>
      <c r="AFQ164" s="1"/>
      <c r="AFR164" s="1"/>
      <c r="AFS164" s="1"/>
      <c r="AFT164" s="1"/>
      <c r="AFU164" s="1"/>
      <c r="AFV164" s="1"/>
      <c r="AFW164" s="1"/>
      <c r="AFX164" s="1"/>
      <c r="AFY164" s="1"/>
      <c r="AFZ164" s="1"/>
      <c r="AGA164" s="1"/>
      <c r="AGB164" s="1"/>
      <c r="AGC164" s="1"/>
      <c r="AGD164" s="1"/>
      <c r="AGE164" s="1"/>
      <c r="AGF164" s="1"/>
      <c r="AGG164" s="1"/>
      <c r="AGH164" s="1"/>
      <c r="AGI164" s="1"/>
      <c r="AGJ164" s="1"/>
      <c r="AGK164" s="1"/>
      <c r="AGL164" s="1"/>
      <c r="AGM164" s="1"/>
      <c r="AGN164" s="1"/>
      <c r="AGO164" s="1"/>
      <c r="AGP164" s="1"/>
      <c r="AGQ164" s="1"/>
      <c r="AGR164" s="1"/>
      <c r="AGS164" s="1"/>
      <c r="AGT164" s="1"/>
      <c r="AGU164" s="1"/>
      <c r="AGV164" s="1"/>
      <c r="AGW164" s="1"/>
      <c r="AGX164" s="1"/>
      <c r="AGY164" s="1"/>
      <c r="AGZ164" s="1"/>
      <c r="AHA164" s="1"/>
      <c r="AHB164" s="1"/>
      <c r="AHC164" s="1"/>
      <c r="AHD164" s="1"/>
      <c r="AHE164" s="1"/>
      <c r="AHF164" s="1"/>
      <c r="AHG164" s="1"/>
      <c r="AHH164" s="1"/>
      <c r="AHI164" s="1"/>
      <c r="AHJ164" s="1"/>
      <c r="AHK164" s="1"/>
      <c r="AHL164" s="1"/>
      <c r="AHM164" s="1"/>
      <c r="AHN164" s="1"/>
      <c r="AHO164" s="1"/>
      <c r="AHP164" s="1"/>
      <c r="AHQ164" s="1"/>
      <c r="AHR164" s="1"/>
      <c r="AHS164" s="1"/>
      <c r="AHT164" s="1"/>
      <c r="AHU164" s="1"/>
      <c r="AHV164" s="1"/>
      <c r="AHW164" s="1"/>
      <c r="AHX164" s="1"/>
      <c r="AHY164" s="1"/>
      <c r="AHZ164" s="1"/>
      <c r="AIA164" s="1"/>
      <c r="AIB164" s="1"/>
      <c r="AIC164" s="1"/>
      <c r="AID164" s="1"/>
      <c r="AIE164" s="1"/>
      <c r="AIF164" s="1"/>
      <c r="AIG164" s="1"/>
      <c r="AIH164" s="1"/>
      <c r="AII164" s="1"/>
      <c r="AIJ164" s="1"/>
      <c r="AIK164" s="1"/>
      <c r="AIL164" s="1"/>
      <c r="AIM164" s="1"/>
      <c r="AIN164" s="1"/>
      <c r="AIO164" s="1"/>
      <c r="AIP164" s="1"/>
      <c r="AIQ164" s="1"/>
      <c r="AIR164" s="1"/>
      <c r="AIS164" s="1"/>
      <c r="AIT164" s="1"/>
      <c r="AIU164" s="1"/>
      <c r="AIV164" s="1"/>
      <c r="AIW164" s="1"/>
      <c r="AIX164" s="1"/>
      <c r="AIY164" s="1"/>
      <c r="AIZ164" s="1"/>
      <c r="AJA164" s="1"/>
      <c r="AJB164" s="1"/>
      <c r="AJC164" s="1"/>
      <c r="AJD164" s="1"/>
      <c r="AJE164" s="1"/>
      <c r="AJF164" s="1"/>
      <c r="AJG164" s="1"/>
      <c r="AJH164" s="1"/>
      <c r="AJI164" s="1"/>
      <c r="AJJ164" s="1"/>
      <c r="AJK164" s="1"/>
      <c r="AJL164" s="1"/>
      <c r="AJM164" s="1"/>
      <c r="AJN164" s="1"/>
      <c r="AJO164" s="1"/>
      <c r="AJP164" s="1"/>
      <c r="AJQ164" s="1"/>
      <c r="AJR164" s="1"/>
      <c r="AJS164" s="1"/>
      <c r="AJT164" s="1"/>
      <c r="AJU164" s="1"/>
      <c r="AJV164" s="1"/>
      <c r="AJW164" s="1"/>
      <c r="AJX164" s="1"/>
      <c r="AJY164" s="1"/>
      <c r="AJZ164" s="1"/>
      <c r="AKA164" s="1"/>
      <c r="AKB164" s="1"/>
      <c r="AKC164" s="1"/>
      <c r="AKD164" s="1"/>
      <c r="AKE164" s="1"/>
      <c r="AKF164" s="1"/>
      <c r="AKG164" s="1"/>
      <c r="AKH164" s="1"/>
      <c r="AKI164" s="1"/>
      <c r="AKJ164" s="1"/>
      <c r="AKK164" s="1"/>
      <c r="AKL164" s="1"/>
      <c r="AKM164" s="1"/>
      <c r="AKN164" s="1"/>
      <c r="AKO164" s="1"/>
      <c r="AKP164" s="1"/>
      <c r="AKQ164" s="1"/>
      <c r="AKR164" s="1"/>
      <c r="AKS164" s="1"/>
      <c r="AKT164" s="1"/>
      <c r="AKU164" s="1"/>
      <c r="AKV164" s="1"/>
      <c r="AKW164" s="1"/>
      <c r="AKX164" s="1"/>
      <c r="AKY164" s="1"/>
      <c r="AKZ164" s="1"/>
      <c r="ALA164" s="1"/>
      <c r="ALB164" s="1"/>
      <c r="ALC164" s="1"/>
      <c r="ALD164" s="1"/>
      <c r="ALE164" s="1"/>
      <c r="ALF164" s="1"/>
      <c r="ALG164" s="1"/>
      <c r="ALH164" s="1"/>
      <c r="ALI164" s="1"/>
      <c r="ALJ164" s="1"/>
      <c r="ALK164" s="1"/>
      <c r="ALL164" s="1"/>
      <c r="ALM164" s="1"/>
      <c r="ALN164" s="1"/>
      <c r="ALO164" s="1"/>
      <c r="ALP164" s="1"/>
      <c r="ALQ164" s="1"/>
      <c r="ALR164" s="1"/>
      <c r="ALS164" s="1"/>
      <c r="ALT164" s="1"/>
      <c r="ALU164" s="1"/>
      <c r="ALV164" s="1"/>
      <c r="ALW164" s="1"/>
      <c r="ALX164" s="1"/>
      <c r="ALY164" s="1"/>
      <c r="ALZ164" s="1"/>
      <c r="AMA164" s="1"/>
      <c r="AMB164" s="1"/>
      <c r="AMC164" s="1"/>
      <c r="AMD164" s="1"/>
      <c r="AME164" s="1"/>
      <c r="AMF164" s="1"/>
      <c r="AMG164" s="1"/>
      <c r="AMH164" s="1"/>
      <c r="AMI164" s="1"/>
      <c r="AMJ164" s="1"/>
      <c r="AMK164" s="1"/>
    </row>
    <row r="165" spans="1:1025" s="53" customFormat="1">
      <c r="A165" s="201"/>
      <c r="B165" s="161" t="s">
        <v>1066</v>
      </c>
      <c r="C165" s="162" t="s">
        <v>1073</v>
      </c>
      <c r="D165" s="162">
        <v>23.41</v>
      </c>
      <c r="E165" s="1"/>
      <c r="F165" s="1"/>
      <c r="G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"/>
      <c r="NQ165" s="1"/>
      <c r="NR165" s="1"/>
      <c r="NS165" s="1"/>
      <c r="NT165" s="1"/>
      <c r="NU165" s="1"/>
      <c r="NV165" s="1"/>
      <c r="NW165" s="1"/>
      <c r="NX165" s="1"/>
      <c r="NY165" s="1"/>
      <c r="NZ165" s="1"/>
      <c r="OA165" s="1"/>
      <c r="OB165" s="1"/>
      <c r="OC165" s="1"/>
      <c r="OD165" s="1"/>
      <c r="OE165" s="1"/>
      <c r="OF165" s="1"/>
      <c r="OG165" s="1"/>
      <c r="OH165" s="1"/>
      <c r="OI165" s="1"/>
      <c r="OJ165" s="1"/>
      <c r="OK165" s="1"/>
      <c r="OL165" s="1"/>
      <c r="OM165" s="1"/>
      <c r="ON165" s="1"/>
      <c r="OO165" s="1"/>
      <c r="OP165" s="1"/>
      <c r="OQ165" s="1"/>
      <c r="OR165" s="1"/>
      <c r="OS165" s="1"/>
      <c r="OT165" s="1"/>
      <c r="OU165" s="1"/>
      <c r="OV165" s="1"/>
      <c r="OW165" s="1"/>
      <c r="OX165" s="1"/>
      <c r="OY165" s="1"/>
      <c r="OZ165" s="1"/>
      <c r="PA165" s="1"/>
      <c r="PB165" s="1"/>
      <c r="PC165" s="1"/>
      <c r="PD165" s="1"/>
      <c r="PE165" s="1"/>
      <c r="PF165" s="1"/>
      <c r="PG165" s="1"/>
      <c r="PH165" s="1"/>
      <c r="PI165" s="1"/>
      <c r="PJ165" s="1"/>
      <c r="PK165" s="1"/>
      <c r="PL165" s="1"/>
      <c r="PM165" s="1"/>
      <c r="PN165" s="1"/>
      <c r="PO165" s="1"/>
      <c r="PP165" s="1"/>
      <c r="PQ165" s="1"/>
      <c r="PR165" s="1"/>
      <c r="PS165" s="1"/>
      <c r="PT165" s="1"/>
      <c r="PU165" s="1"/>
      <c r="PV165" s="1"/>
      <c r="PW165" s="1"/>
      <c r="PX165" s="1"/>
      <c r="PY165" s="1"/>
      <c r="PZ165" s="1"/>
      <c r="QA165" s="1"/>
      <c r="QB165" s="1"/>
      <c r="QC165" s="1"/>
      <c r="QD165" s="1"/>
      <c r="QE165" s="1"/>
      <c r="QF165" s="1"/>
      <c r="QG165" s="1"/>
      <c r="QH165" s="1"/>
      <c r="QI165" s="1"/>
      <c r="QJ165" s="1"/>
      <c r="QK165" s="1"/>
      <c r="QL165" s="1"/>
      <c r="QM165" s="1"/>
      <c r="QN165" s="1"/>
      <c r="QO165" s="1"/>
      <c r="QP165" s="1"/>
      <c r="QQ165" s="1"/>
      <c r="QR165" s="1"/>
      <c r="QS165" s="1"/>
      <c r="QT165" s="1"/>
      <c r="QU165" s="1"/>
      <c r="QV165" s="1"/>
      <c r="QW165" s="1"/>
      <c r="QX165" s="1"/>
      <c r="QY165" s="1"/>
      <c r="QZ165" s="1"/>
      <c r="RA165" s="1"/>
      <c r="RB165" s="1"/>
      <c r="RC165" s="1"/>
      <c r="RD165" s="1"/>
      <c r="RE165" s="1"/>
      <c r="RF165" s="1"/>
      <c r="RG165" s="1"/>
      <c r="RH165" s="1"/>
      <c r="RI165" s="1"/>
      <c r="RJ165" s="1"/>
      <c r="RK165" s="1"/>
      <c r="RL165" s="1"/>
      <c r="RM165" s="1"/>
      <c r="RN165" s="1"/>
      <c r="RO165" s="1"/>
      <c r="RP165" s="1"/>
      <c r="RQ165" s="1"/>
      <c r="RR165" s="1"/>
      <c r="RS165" s="1"/>
      <c r="RT165" s="1"/>
      <c r="RU165" s="1"/>
      <c r="RV165" s="1"/>
      <c r="RW165" s="1"/>
      <c r="RX165" s="1"/>
      <c r="RY165" s="1"/>
      <c r="RZ165" s="1"/>
      <c r="SA165" s="1"/>
      <c r="SB165" s="1"/>
      <c r="SC165" s="1"/>
      <c r="SD165" s="1"/>
      <c r="SE165" s="1"/>
      <c r="SF165" s="1"/>
      <c r="SG165" s="1"/>
      <c r="SH165" s="1"/>
      <c r="SI165" s="1"/>
      <c r="SJ165" s="1"/>
      <c r="SK165" s="1"/>
      <c r="SL165" s="1"/>
      <c r="SM165" s="1"/>
      <c r="SN165" s="1"/>
      <c r="SO165" s="1"/>
      <c r="SP165" s="1"/>
      <c r="SQ165" s="1"/>
      <c r="SR165" s="1"/>
      <c r="SS165" s="1"/>
      <c r="ST165" s="1"/>
      <c r="SU165" s="1"/>
      <c r="SV165" s="1"/>
      <c r="SW165" s="1"/>
      <c r="SX165" s="1"/>
      <c r="SY165" s="1"/>
      <c r="SZ165" s="1"/>
      <c r="TA165" s="1"/>
      <c r="TB165" s="1"/>
      <c r="TC165" s="1"/>
      <c r="TD165" s="1"/>
      <c r="TE165" s="1"/>
      <c r="TF165" s="1"/>
      <c r="TG165" s="1"/>
      <c r="TH165" s="1"/>
      <c r="TI165" s="1"/>
      <c r="TJ165" s="1"/>
      <c r="TK165" s="1"/>
      <c r="TL165" s="1"/>
      <c r="TM165" s="1"/>
      <c r="TN165" s="1"/>
      <c r="TO165" s="1"/>
      <c r="TP165" s="1"/>
      <c r="TQ165" s="1"/>
      <c r="TR165" s="1"/>
      <c r="TS165" s="1"/>
      <c r="TT165" s="1"/>
      <c r="TU165" s="1"/>
      <c r="TV165" s="1"/>
      <c r="TW165" s="1"/>
      <c r="TX165" s="1"/>
      <c r="TY165" s="1"/>
      <c r="TZ165" s="1"/>
      <c r="UA165" s="1"/>
      <c r="UB165" s="1"/>
      <c r="UC165" s="1"/>
      <c r="UD165" s="1"/>
      <c r="UE165" s="1"/>
      <c r="UF165" s="1"/>
      <c r="UG165" s="1"/>
      <c r="UH165" s="1"/>
      <c r="UI165" s="1"/>
      <c r="UJ165" s="1"/>
      <c r="UK165" s="1"/>
      <c r="UL165" s="1"/>
      <c r="UM165" s="1"/>
      <c r="UN165" s="1"/>
      <c r="UO165" s="1"/>
      <c r="UP165" s="1"/>
      <c r="UQ165" s="1"/>
      <c r="UR165" s="1"/>
      <c r="US165" s="1"/>
      <c r="UT165" s="1"/>
      <c r="UU165" s="1"/>
      <c r="UV165" s="1"/>
      <c r="UW165" s="1"/>
      <c r="UX165" s="1"/>
      <c r="UY165" s="1"/>
      <c r="UZ165" s="1"/>
      <c r="VA165" s="1"/>
      <c r="VB165" s="1"/>
      <c r="VC165" s="1"/>
      <c r="VD165" s="1"/>
      <c r="VE165" s="1"/>
      <c r="VF165" s="1"/>
      <c r="VG165" s="1"/>
      <c r="VH165" s="1"/>
      <c r="VI165" s="1"/>
      <c r="VJ165" s="1"/>
      <c r="VK165" s="1"/>
      <c r="VL165" s="1"/>
      <c r="VM165" s="1"/>
      <c r="VN165" s="1"/>
      <c r="VO165" s="1"/>
      <c r="VP165" s="1"/>
      <c r="VQ165" s="1"/>
      <c r="VR165" s="1"/>
      <c r="VS165" s="1"/>
      <c r="VT165" s="1"/>
      <c r="VU165" s="1"/>
      <c r="VV165" s="1"/>
      <c r="VW165" s="1"/>
      <c r="VX165" s="1"/>
      <c r="VY165" s="1"/>
      <c r="VZ165" s="1"/>
      <c r="WA165" s="1"/>
      <c r="WB165" s="1"/>
      <c r="WC165" s="1"/>
      <c r="WD165" s="1"/>
      <c r="WE165" s="1"/>
      <c r="WF165" s="1"/>
      <c r="WG165" s="1"/>
      <c r="WH165" s="1"/>
      <c r="WI165" s="1"/>
      <c r="WJ165" s="1"/>
      <c r="WK165" s="1"/>
      <c r="WL165" s="1"/>
      <c r="WM165" s="1"/>
      <c r="WN165" s="1"/>
      <c r="WO165" s="1"/>
      <c r="WP165" s="1"/>
      <c r="WQ165" s="1"/>
      <c r="WR165" s="1"/>
      <c r="WS165" s="1"/>
      <c r="WT165" s="1"/>
      <c r="WU165" s="1"/>
      <c r="WV165" s="1"/>
      <c r="WW165" s="1"/>
      <c r="WX165" s="1"/>
      <c r="WY165" s="1"/>
      <c r="WZ165" s="1"/>
      <c r="XA165" s="1"/>
      <c r="XB165" s="1"/>
      <c r="XC165" s="1"/>
      <c r="XD165" s="1"/>
      <c r="XE165" s="1"/>
      <c r="XF165" s="1"/>
      <c r="XG165" s="1"/>
      <c r="XH165" s="1"/>
      <c r="XI165" s="1"/>
      <c r="XJ165" s="1"/>
      <c r="XK165" s="1"/>
      <c r="XL165" s="1"/>
      <c r="XM165" s="1"/>
      <c r="XN165" s="1"/>
      <c r="XO165" s="1"/>
      <c r="XP165" s="1"/>
      <c r="XQ165" s="1"/>
      <c r="XR165" s="1"/>
      <c r="XS165" s="1"/>
      <c r="XT165" s="1"/>
      <c r="XU165" s="1"/>
      <c r="XV165" s="1"/>
      <c r="XW165" s="1"/>
      <c r="XX165" s="1"/>
      <c r="XY165" s="1"/>
      <c r="XZ165" s="1"/>
      <c r="YA165" s="1"/>
      <c r="YB165" s="1"/>
      <c r="YC165" s="1"/>
      <c r="YD165" s="1"/>
      <c r="YE165" s="1"/>
      <c r="YF165" s="1"/>
      <c r="YG165" s="1"/>
      <c r="YH165" s="1"/>
      <c r="YI165" s="1"/>
      <c r="YJ165" s="1"/>
      <c r="YK165" s="1"/>
      <c r="YL165" s="1"/>
      <c r="YM165" s="1"/>
      <c r="YN165" s="1"/>
      <c r="YO165" s="1"/>
      <c r="YP165" s="1"/>
      <c r="YQ165" s="1"/>
      <c r="YR165" s="1"/>
      <c r="YS165" s="1"/>
      <c r="YT165" s="1"/>
      <c r="YU165" s="1"/>
      <c r="YV165" s="1"/>
      <c r="YW165" s="1"/>
      <c r="YX165" s="1"/>
      <c r="YY165" s="1"/>
      <c r="YZ165" s="1"/>
      <c r="ZA165" s="1"/>
      <c r="ZB165" s="1"/>
      <c r="ZC165" s="1"/>
      <c r="ZD165" s="1"/>
      <c r="ZE165" s="1"/>
      <c r="ZF165" s="1"/>
      <c r="ZG165" s="1"/>
      <c r="ZH165" s="1"/>
      <c r="ZI165" s="1"/>
      <c r="ZJ165" s="1"/>
      <c r="ZK165" s="1"/>
      <c r="ZL165" s="1"/>
      <c r="ZM165" s="1"/>
      <c r="ZN165" s="1"/>
      <c r="ZO165" s="1"/>
      <c r="ZP165" s="1"/>
      <c r="ZQ165" s="1"/>
      <c r="ZR165" s="1"/>
      <c r="ZS165" s="1"/>
      <c r="ZT165" s="1"/>
      <c r="ZU165" s="1"/>
      <c r="ZV165" s="1"/>
      <c r="ZW165" s="1"/>
      <c r="ZX165" s="1"/>
      <c r="ZY165" s="1"/>
      <c r="ZZ165" s="1"/>
      <c r="AAA165" s="1"/>
      <c r="AAB165" s="1"/>
      <c r="AAC165" s="1"/>
      <c r="AAD165" s="1"/>
      <c r="AAE165" s="1"/>
      <c r="AAF165" s="1"/>
      <c r="AAG165" s="1"/>
      <c r="AAH165" s="1"/>
      <c r="AAI165" s="1"/>
      <c r="AAJ165" s="1"/>
      <c r="AAK165" s="1"/>
      <c r="AAL165" s="1"/>
      <c r="AAM165" s="1"/>
      <c r="AAN165" s="1"/>
      <c r="AAO165" s="1"/>
      <c r="AAP165" s="1"/>
      <c r="AAQ165" s="1"/>
      <c r="AAR165" s="1"/>
      <c r="AAS165" s="1"/>
      <c r="AAT165" s="1"/>
      <c r="AAU165" s="1"/>
      <c r="AAV165" s="1"/>
      <c r="AAW165" s="1"/>
      <c r="AAX165" s="1"/>
      <c r="AAY165" s="1"/>
      <c r="AAZ165" s="1"/>
      <c r="ABA165" s="1"/>
      <c r="ABB165" s="1"/>
      <c r="ABC165" s="1"/>
      <c r="ABD165" s="1"/>
      <c r="ABE165" s="1"/>
      <c r="ABF165" s="1"/>
      <c r="ABG165" s="1"/>
      <c r="ABH165" s="1"/>
      <c r="ABI165" s="1"/>
      <c r="ABJ165" s="1"/>
      <c r="ABK165" s="1"/>
      <c r="ABL165" s="1"/>
      <c r="ABM165" s="1"/>
      <c r="ABN165" s="1"/>
      <c r="ABO165" s="1"/>
      <c r="ABP165" s="1"/>
      <c r="ABQ165" s="1"/>
      <c r="ABR165" s="1"/>
      <c r="ABS165" s="1"/>
      <c r="ABT165" s="1"/>
      <c r="ABU165" s="1"/>
      <c r="ABV165" s="1"/>
      <c r="ABW165" s="1"/>
      <c r="ABX165" s="1"/>
      <c r="ABY165" s="1"/>
      <c r="ABZ165" s="1"/>
      <c r="ACA165" s="1"/>
      <c r="ACB165" s="1"/>
      <c r="ACC165" s="1"/>
      <c r="ACD165" s="1"/>
      <c r="ACE165" s="1"/>
      <c r="ACF165" s="1"/>
      <c r="ACG165" s="1"/>
      <c r="ACH165" s="1"/>
      <c r="ACI165" s="1"/>
      <c r="ACJ165" s="1"/>
      <c r="ACK165" s="1"/>
      <c r="ACL165" s="1"/>
      <c r="ACM165" s="1"/>
      <c r="ACN165" s="1"/>
      <c r="ACO165" s="1"/>
      <c r="ACP165" s="1"/>
      <c r="ACQ165" s="1"/>
      <c r="ACR165" s="1"/>
      <c r="ACS165" s="1"/>
      <c r="ACT165" s="1"/>
      <c r="ACU165" s="1"/>
      <c r="ACV165" s="1"/>
      <c r="ACW165" s="1"/>
      <c r="ACX165" s="1"/>
      <c r="ACY165" s="1"/>
      <c r="ACZ165" s="1"/>
      <c r="ADA165" s="1"/>
      <c r="ADB165" s="1"/>
      <c r="ADC165" s="1"/>
      <c r="ADD165" s="1"/>
      <c r="ADE165" s="1"/>
      <c r="ADF165" s="1"/>
      <c r="ADG165" s="1"/>
      <c r="ADH165" s="1"/>
      <c r="ADI165" s="1"/>
      <c r="ADJ165" s="1"/>
      <c r="ADK165" s="1"/>
      <c r="ADL165" s="1"/>
      <c r="ADM165" s="1"/>
      <c r="ADN165" s="1"/>
      <c r="ADO165" s="1"/>
      <c r="ADP165" s="1"/>
      <c r="ADQ165" s="1"/>
      <c r="ADR165" s="1"/>
      <c r="ADS165" s="1"/>
      <c r="ADT165" s="1"/>
      <c r="ADU165" s="1"/>
      <c r="ADV165" s="1"/>
      <c r="ADW165" s="1"/>
      <c r="ADX165" s="1"/>
      <c r="ADY165" s="1"/>
      <c r="ADZ165" s="1"/>
      <c r="AEA165" s="1"/>
      <c r="AEB165" s="1"/>
      <c r="AEC165" s="1"/>
      <c r="AED165" s="1"/>
      <c r="AEE165" s="1"/>
      <c r="AEF165" s="1"/>
      <c r="AEG165" s="1"/>
      <c r="AEH165" s="1"/>
      <c r="AEI165" s="1"/>
      <c r="AEJ165" s="1"/>
      <c r="AEK165" s="1"/>
      <c r="AEL165" s="1"/>
      <c r="AEM165" s="1"/>
      <c r="AEN165" s="1"/>
      <c r="AEO165" s="1"/>
      <c r="AEP165" s="1"/>
      <c r="AEQ165" s="1"/>
      <c r="AER165" s="1"/>
      <c r="AES165" s="1"/>
      <c r="AET165" s="1"/>
      <c r="AEU165" s="1"/>
      <c r="AEV165" s="1"/>
      <c r="AEW165" s="1"/>
      <c r="AEX165" s="1"/>
      <c r="AEY165" s="1"/>
      <c r="AEZ165" s="1"/>
      <c r="AFA165" s="1"/>
      <c r="AFB165" s="1"/>
      <c r="AFC165" s="1"/>
      <c r="AFD165" s="1"/>
      <c r="AFE165" s="1"/>
      <c r="AFF165" s="1"/>
      <c r="AFG165" s="1"/>
      <c r="AFH165" s="1"/>
      <c r="AFI165" s="1"/>
      <c r="AFJ165" s="1"/>
      <c r="AFK165" s="1"/>
      <c r="AFL165" s="1"/>
      <c r="AFM165" s="1"/>
      <c r="AFN165" s="1"/>
      <c r="AFO165" s="1"/>
      <c r="AFP165" s="1"/>
      <c r="AFQ165" s="1"/>
      <c r="AFR165" s="1"/>
      <c r="AFS165" s="1"/>
      <c r="AFT165" s="1"/>
      <c r="AFU165" s="1"/>
      <c r="AFV165" s="1"/>
      <c r="AFW165" s="1"/>
      <c r="AFX165" s="1"/>
      <c r="AFY165" s="1"/>
      <c r="AFZ165" s="1"/>
      <c r="AGA165" s="1"/>
      <c r="AGB165" s="1"/>
      <c r="AGC165" s="1"/>
      <c r="AGD165" s="1"/>
      <c r="AGE165" s="1"/>
      <c r="AGF165" s="1"/>
      <c r="AGG165" s="1"/>
      <c r="AGH165" s="1"/>
      <c r="AGI165" s="1"/>
      <c r="AGJ165" s="1"/>
      <c r="AGK165" s="1"/>
      <c r="AGL165" s="1"/>
      <c r="AGM165" s="1"/>
      <c r="AGN165" s="1"/>
      <c r="AGO165" s="1"/>
      <c r="AGP165" s="1"/>
      <c r="AGQ165" s="1"/>
      <c r="AGR165" s="1"/>
      <c r="AGS165" s="1"/>
      <c r="AGT165" s="1"/>
      <c r="AGU165" s="1"/>
      <c r="AGV165" s="1"/>
      <c r="AGW165" s="1"/>
      <c r="AGX165" s="1"/>
      <c r="AGY165" s="1"/>
      <c r="AGZ165" s="1"/>
      <c r="AHA165" s="1"/>
      <c r="AHB165" s="1"/>
      <c r="AHC165" s="1"/>
      <c r="AHD165" s="1"/>
      <c r="AHE165" s="1"/>
      <c r="AHF165" s="1"/>
      <c r="AHG165" s="1"/>
      <c r="AHH165" s="1"/>
      <c r="AHI165" s="1"/>
      <c r="AHJ165" s="1"/>
      <c r="AHK165" s="1"/>
      <c r="AHL165" s="1"/>
      <c r="AHM165" s="1"/>
      <c r="AHN165" s="1"/>
      <c r="AHO165" s="1"/>
      <c r="AHP165" s="1"/>
      <c r="AHQ165" s="1"/>
      <c r="AHR165" s="1"/>
      <c r="AHS165" s="1"/>
      <c r="AHT165" s="1"/>
      <c r="AHU165" s="1"/>
      <c r="AHV165" s="1"/>
      <c r="AHW165" s="1"/>
      <c r="AHX165" s="1"/>
      <c r="AHY165" s="1"/>
      <c r="AHZ165" s="1"/>
      <c r="AIA165" s="1"/>
      <c r="AIB165" s="1"/>
      <c r="AIC165" s="1"/>
      <c r="AID165" s="1"/>
      <c r="AIE165" s="1"/>
      <c r="AIF165" s="1"/>
      <c r="AIG165" s="1"/>
      <c r="AIH165" s="1"/>
      <c r="AII165" s="1"/>
      <c r="AIJ165" s="1"/>
      <c r="AIK165" s="1"/>
      <c r="AIL165" s="1"/>
      <c r="AIM165" s="1"/>
      <c r="AIN165" s="1"/>
      <c r="AIO165" s="1"/>
      <c r="AIP165" s="1"/>
      <c r="AIQ165" s="1"/>
      <c r="AIR165" s="1"/>
      <c r="AIS165" s="1"/>
      <c r="AIT165" s="1"/>
      <c r="AIU165" s="1"/>
      <c r="AIV165" s="1"/>
      <c r="AIW165" s="1"/>
      <c r="AIX165" s="1"/>
      <c r="AIY165" s="1"/>
      <c r="AIZ165" s="1"/>
      <c r="AJA165" s="1"/>
      <c r="AJB165" s="1"/>
      <c r="AJC165" s="1"/>
      <c r="AJD165" s="1"/>
      <c r="AJE165" s="1"/>
      <c r="AJF165" s="1"/>
      <c r="AJG165" s="1"/>
      <c r="AJH165" s="1"/>
      <c r="AJI165" s="1"/>
      <c r="AJJ165" s="1"/>
      <c r="AJK165" s="1"/>
      <c r="AJL165" s="1"/>
      <c r="AJM165" s="1"/>
      <c r="AJN165" s="1"/>
      <c r="AJO165" s="1"/>
      <c r="AJP165" s="1"/>
      <c r="AJQ165" s="1"/>
      <c r="AJR165" s="1"/>
      <c r="AJS165" s="1"/>
      <c r="AJT165" s="1"/>
      <c r="AJU165" s="1"/>
      <c r="AJV165" s="1"/>
      <c r="AJW165" s="1"/>
      <c r="AJX165" s="1"/>
      <c r="AJY165" s="1"/>
      <c r="AJZ165" s="1"/>
      <c r="AKA165" s="1"/>
      <c r="AKB165" s="1"/>
      <c r="AKC165" s="1"/>
      <c r="AKD165" s="1"/>
      <c r="AKE165" s="1"/>
      <c r="AKF165" s="1"/>
      <c r="AKG165" s="1"/>
      <c r="AKH165" s="1"/>
      <c r="AKI165" s="1"/>
      <c r="AKJ165" s="1"/>
      <c r="AKK165" s="1"/>
      <c r="AKL165" s="1"/>
      <c r="AKM165" s="1"/>
      <c r="AKN165" s="1"/>
      <c r="AKO165" s="1"/>
      <c r="AKP165" s="1"/>
      <c r="AKQ165" s="1"/>
      <c r="AKR165" s="1"/>
      <c r="AKS165" s="1"/>
      <c r="AKT165" s="1"/>
      <c r="AKU165" s="1"/>
      <c r="AKV165" s="1"/>
      <c r="AKW165" s="1"/>
      <c r="AKX165" s="1"/>
      <c r="AKY165" s="1"/>
      <c r="AKZ165" s="1"/>
      <c r="ALA165" s="1"/>
      <c r="ALB165" s="1"/>
      <c r="ALC165" s="1"/>
      <c r="ALD165" s="1"/>
      <c r="ALE165" s="1"/>
      <c r="ALF165" s="1"/>
      <c r="ALG165" s="1"/>
      <c r="ALH165" s="1"/>
      <c r="ALI165" s="1"/>
      <c r="ALJ165" s="1"/>
      <c r="ALK165" s="1"/>
      <c r="ALL165" s="1"/>
      <c r="ALM165" s="1"/>
      <c r="ALN165" s="1"/>
      <c r="ALO165" s="1"/>
      <c r="ALP165" s="1"/>
      <c r="ALQ165" s="1"/>
      <c r="ALR165" s="1"/>
      <c r="ALS165" s="1"/>
      <c r="ALT165" s="1"/>
      <c r="ALU165" s="1"/>
      <c r="ALV165" s="1"/>
      <c r="ALW165" s="1"/>
      <c r="ALX165" s="1"/>
      <c r="ALY165" s="1"/>
      <c r="ALZ165" s="1"/>
      <c r="AMA165" s="1"/>
      <c r="AMB165" s="1"/>
      <c r="AMC165" s="1"/>
      <c r="AMD165" s="1"/>
      <c r="AME165" s="1"/>
      <c r="AMF165" s="1"/>
      <c r="AMG165" s="1"/>
      <c r="AMH165" s="1"/>
      <c r="AMI165" s="1"/>
      <c r="AMJ165" s="1"/>
      <c r="AMK165" s="1"/>
    </row>
    <row r="166" spans="1:1025">
      <c r="A166" s="201"/>
      <c r="B166" s="9"/>
      <c r="C166" s="6"/>
      <c r="D166" s="10">
        <f>SUM(D128:D165)</f>
        <v>633.47000000000014</v>
      </c>
      <c r="H166"/>
      <c r="I166"/>
    </row>
    <row r="167" spans="1:1025">
      <c r="A167" s="201"/>
      <c r="B167" s="13"/>
      <c r="C167" s="14" t="s">
        <v>164</v>
      </c>
      <c r="D167" s="14">
        <v>32.020000000000003</v>
      </c>
      <c r="H167" s="3">
        <f>D167</f>
        <v>32.020000000000003</v>
      </c>
      <c r="I167"/>
    </row>
    <row r="168" spans="1:1025">
      <c r="A168" s="201"/>
      <c r="B168"/>
      <c r="C168" s="160"/>
      <c r="D168"/>
      <c r="H168"/>
      <c r="I168"/>
    </row>
    <row r="169" spans="1:1025">
      <c r="A169" s="201"/>
      <c r="B169"/>
      <c r="C169"/>
      <c r="D169"/>
      <c r="H169"/>
      <c r="I169"/>
    </row>
    <row r="170" spans="1:1025">
      <c r="A170" s="201"/>
      <c r="B170"/>
      <c r="C170" s="4" t="s">
        <v>165</v>
      </c>
      <c r="D170"/>
      <c r="H170"/>
      <c r="I170"/>
    </row>
    <row r="171" spans="1:1025">
      <c r="A171" s="201"/>
      <c r="B171" s="5" t="s">
        <v>166</v>
      </c>
      <c r="C171" s="6" t="s">
        <v>81</v>
      </c>
      <c r="D171" s="6">
        <v>2</v>
      </c>
      <c r="H171"/>
      <c r="I171"/>
    </row>
    <row r="172" spans="1:1025">
      <c r="A172" s="201"/>
      <c r="B172" s="5" t="s">
        <v>167</v>
      </c>
      <c r="C172" s="6" t="s">
        <v>83</v>
      </c>
      <c r="D172" s="6">
        <v>8.81</v>
      </c>
      <c r="H172"/>
      <c r="I172"/>
    </row>
    <row r="173" spans="1:1025">
      <c r="A173" s="201"/>
      <c r="B173" s="5" t="s">
        <v>168</v>
      </c>
      <c r="C173" s="6" t="s">
        <v>39</v>
      </c>
      <c r="D173" s="6">
        <v>2.34</v>
      </c>
      <c r="H173"/>
      <c r="I173"/>
    </row>
    <row r="174" spans="1:1025">
      <c r="A174" s="201"/>
      <c r="B174" s="5" t="s">
        <v>169</v>
      </c>
      <c r="C174" s="6" t="s">
        <v>31</v>
      </c>
      <c r="D174" s="6">
        <v>4.4000000000000004</v>
      </c>
      <c r="H174"/>
      <c r="I174"/>
    </row>
    <row r="175" spans="1:1025">
      <c r="A175" s="201"/>
      <c r="B175" s="5" t="s">
        <v>170</v>
      </c>
      <c r="C175" s="6" t="s">
        <v>127</v>
      </c>
      <c r="D175" s="6">
        <v>2.7</v>
      </c>
      <c r="H175"/>
      <c r="I175"/>
    </row>
    <row r="176" spans="1:1025">
      <c r="A176" s="201"/>
      <c r="B176" s="5" t="s">
        <v>171</v>
      </c>
      <c r="C176" s="6" t="s">
        <v>85</v>
      </c>
      <c r="D176" s="6">
        <v>5.5</v>
      </c>
      <c r="H176"/>
      <c r="I176"/>
    </row>
    <row r="177" spans="1:9">
      <c r="A177" s="201"/>
      <c r="B177" s="5">
        <v>256</v>
      </c>
      <c r="C177" s="6" t="s">
        <v>28</v>
      </c>
      <c r="D177" s="6">
        <v>12.9</v>
      </c>
      <c r="H177"/>
      <c r="I177"/>
    </row>
    <row r="178" spans="1:9">
      <c r="A178" s="201"/>
      <c r="B178" s="5">
        <v>255</v>
      </c>
      <c r="C178" s="6" t="s">
        <v>29</v>
      </c>
      <c r="D178" s="6">
        <v>12.9</v>
      </c>
      <c r="H178"/>
      <c r="I178"/>
    </row>
    <row r="179" spans="1:9">
      <c r="A179" s="201"/>
      <c r="B179" s="5">
        <v>254</v>
      </c>
      <c r="C179" s="6" t="s">
        <v>28</v>
      </c>
      <c r="D179" s="6">
        <v>17.2</v>
      </c>
      <c r="H179"/>
      <c r="I179"/>
    </row>
    <row r="180" spans="1:9">
      <c r="A180" s="201"/>
      <c r="B180" s="5" t="s">
        <v>172</v>
      </c>
      <c r="C180" s="6" t="s">
        <v>76</v>
      </c>
      <c r="D180" s="6">
        <v>5</v>
      </c>
      <c r="H180"/>
      <c r="I180"/>
    </row>
    <row r="181" spans="1:9">
      <c r="A181" s="201"/>
      <c r="B181" s="5">
        <v>253</v>
      </c>
      <c r="C181" s="6" t="s">
        <v>173</v>
      </c>
      <c r="D181" s="6">
        <v>11</v>
      </c>
      <c r="H181"/>
      <c r="I181"/>
    </row>
    <row r="182" spans="1:9">
      <c r="A182" s="201"/>
      <c r="B182" s="5">
        <v>251</v>
      </c>
      <c r="C182" s="6" t="s">
        <v>174</v>
      </c>
      <c r="D182" s="6">
        <v>13.09</v>
      </c>
      <c r="H182"/>
      <c r="I182"/>
    </row>
    <row r="183" spans="1:9">
      <c r="A183" s="201"/>
      <c r="B183" s="5" t="s">
        <v>175</v>
      </c>
      <c r="C183" s="6" t="s">
        <v>18</v>
      </c>
      <c r="D183" s="6">
        <v>17</v>
      </c>
      <c r="H183"/>
      <c r="I183"/>
    </row>
    <row r="184" spans="1:9">
      <c r="A184" s="201"/>
      <c r="B184" s="5" t="s">
        <v>176</v>
      </c>
      <c r="C184" s="6" t="s">
        <v>22</v>
      </c>
      <c r="D184" s="6">
        <v>12</v>
      </c>
      <c r="H184"/>
      <c r="I184"/>
    </row>
    <row r="185" spans="1:9">
      <c r="A185" s="201"/>
      <c r="B185" s="5" t="s">
        <v>177</v>
      </c>
      <c r="C185" s="6" t="s">
        <v>24</v>
      </c>
      <c r="D185" s="6">
        <v>28</v>
      </c>
      <c r="H185"/>
      <c r="I185"/>
    </row>
    <row r="186" spans="1:9">
      <c r="A186" s="201"/>
      <c r="B186" s="5" t="s">
        <v>178</v>
      </c>
      <c r="C186" s="6" t="s">
        <v>39</v>
      </c>
      <c r="D186" s="6">
        <v>5.2</v>
      </c>
      <c r="H186"/>
      <c r="I186"/>
    </row>
    <row r="187" spans="1:9">
      <c r="A187" s="201"/>
      <c r="B187" s="5" t="s">
        <v>179</v>
      </c>
      <c r="C187" s="6" t="s">
        <v>55</v>
      </c>
      <c r="D187" s="6">
        <v>11.7</v>
      </c>
      <c r="H187"/>
      <c r="I187"/>
    </row>
    <row r="188" spans="1:9">
      <c r="A188" s="201"/>
      <c r="B188" s="5" t="s">
        <v>180</v>
      </c>
      <c r="C188" s="6" t="s">
        <v>5</v>
      </c>
      <c r="D188" s="6">
        <v>32.4</v>
      </c>
      <c r="H188"/>
      <c r="I188"/>
    </row>
    <row r="189" spans="1:9">
      <c r="A189" s="201"/>
      <c r="B189" s="5" t="s">
        <v>181</v>
      </c>
      <c r="C189" s="6" t="s">
        <v>182</v>
      </c>
      <c r="D189" s="6">
        <v>6.4</v>
      </c>
      <c r="H189"/>
      <c r="I189"/>
    </row>
    <row r="190" spans="1:9">
      <c r="A190" s="201"/>
      <c r="B190" s="5" t="s">
        <v>183</v>
      </c>
      <c r="C190" s="6" t="s">
        <v>81</v>
      </c>
      <c r="D190" s="6">
        <v>6.8</v>
      </c>
      <c r="H190"/>
      <c r="I190"/>
    </row>
    <row r="191" spans="1:9">
      <c r="A191" s="201"/>
      <c r="B191" s="5" t="s">
        <v>184</v>
      </c>
      <c r="C191" s="6" t="s">
        <v>10</v>
      </c>
      <c r="D191" s="6">
        <v>4.0999999999999996</v>
      </c>
      <c r="H191"/>
      <c r="I191"/>
    </row>
    <row r="192" spans="1:9">
      <c r="A192" s="201"/>
      <c r="B192" s="5" t="s">
        <v>185</v>
      </c>
      <c r="C192" s="6" t="s">
        <v>5</v>
      </c>
      <c r="D192" s="6">
        <v>27.1</v>
      </c>
      <c r="H192"/>
      <c r="I192"/>
    </row>
    <row r="193" spans="1:9">
      <c r="A193" s="201"/>
      <c r="B193" s="5" t="s">
        <v>186</v>
      </c>
      <c r="C193" s="6" t="s">
        <v>81</v>
      </c>
      <c r="D193" s="6">
        <v>8.9</v>
      </c>
      <c r="H193"/>
      <c r="I193"/>
    </row>
    <row r="194" spans="1:9">
      <c r="A194" s="201"/>
      <c r="B194" s="5" t="s">
        <v>187</v>
      </c>
      <c r="C194" s="6" t="s">
        <v>10</v>
      </c>
      <c r="D194" s="6">
        <v>4.0999999999999996</v>
      </c>
      <c r="H194"/>
      <c r="I194"/>
    </row>
    <row r="195" spans="1:9">
      <c r="A195" s="201"/>
      <c r="B195" s="5" t="s">
        <v>188</v>
      </c>
      <c r="C195" s="6" t="s">
        <v>5</v>
      </c>
      <c r="D195" s="6">
        <v>38</v>
      </c>
      <c r="H195"/>
      <c r="I195"/>
    </row>
    <row r="196" spans="1:9">
      <c r="A196" s="201"/>
      <c r="B196" s="5" t="s">
        <v>189</v>
      </c>
      <c r="C196" s="6" t="s">
        <v>190</v>
      </c>
      <c r="D196" s="6">
        <v>5.9</v>
      </c>
      <c r="H196"/>
      <c r="I196"/>
    </row>
    <row r="197" spans="1:9">
      <c r="A197" s="201"/>
      <c r="B197" s="5" t="s">
        <v>191</v>
      </c>
      <c r="C197" s="6" t="s">
        <v>5</v>
      </c>
      <c r="D197" s="6">
        <v>34</v>
      </c>
      <c r="H197"/>
      <c r="I197"/>
    </row>
    <row r="198" spans="1:9">
      <c r="A198" s="201"/>
      <c r="B198" s="5" t="s">
        <v>192</v>
      </c>
      <c r="C198" s="6" t="s">
        <v>81</v>
      </c>
      <c r="D198" s="6">
        <v>5.4</v>
      </c>
      <c r="H198"/>
      <c r="I198"/>
    </row>
    <row r="199" spans="1:9">
      <c r="A199" s="201"/>
      <c r="B199" s="5" t="s">
        <v>193</v>
      </c>
      <c r="C199" s="6" t="s">
        <v>10</v>
      </c>
      <c r="D199" s="6">
        <v>4.0999999999999996</v>
      </c>
      <c r="H199"/>
      <c r="I199"/>
    </row>
    <row r="200" spans="1:9">
      <c r="A200" s="201"/>
      <c r="B200" s="5" t="s">
        <v>194</v>
      </c>
      <c r="C200" s="6" t="s">
        <v>5</v>
      </c>
      <c r="D200" s="6">
        <v>37.4</v>
      </c>
      <c r="H200"/>
      <c r="I200"/>
    </row>
    <row r="201" spans="1:9">
      <c r="A201" s="201"/>
      <c r="B201" s="5" t="s">
        <v>195</v>
      </c>
      <c r="C201" s="6" t="s">
        <v>81</v>
      </c>
      <c r="D201" s="6">
        <v>6.5</v>
      </c>
      <c r="H201"/>
      <c r="I201"/>
    </row>
    <row r="202" spans="1:9">
      <c r="A202" s="201"/>
      <c r="B202" s="5" t="s">
        <v>196</v>
      </c>
      <c r="C202" s="6" t="s">
        <v>10</v>
      </c>
      <c r="D202" s="6">
        <v>4.0999999999999996</v>
      </c>
      <c r="H202"/>
      <c r="I202"/>
    </row>
    <row r="203" spans="1:9">
      <c r="A203" s="201"/>
      <c r="B203" s="5">
        <v>245</v>
      </c>
      <c r="C203" s="6" t="s">
        <v>18</v>
      </c>
      <c r="D203" s="6">
        <v>68.7</v>
      </c>
      <c r="H203"/>
      <c r="I203"/>
    </row>
    <row r="204" spans="1:9">
      <c r="A204" s="201"/>
      <c r="B204" s="9"/>
      <c r="C204" s="6"/>
      <c r="D204" s="10">
        <f>SUM(D171:D203)</f>
        <v>465.64</v>
      </c>
      <c r="H204"/>
      <c r="I204"/>
    </row>
    <row r="205" spans="1:9">
      <c r="A205" s="201"/>
      <c r="B205" s="9"/>
      <c r="C205" s="6" t="s">
        <v>42</v>
      </c>
      <c r="D205" s="6">
        <v>38.01</v>
      </c>
      <c r="H205" s="3">
        <f>D205</f>
        <v>38.01</v>
      </c>
      <c r="I205"/>
    </row>
    <row r="206" spans="1:9">
      <c r="A206" s="201"/>
      <c r="B206" s="9" t="s">
        <v>40</v>
      </c>
      <c r="C206" s="6" t="s">
        <v>41</v>
      </c>
      <c r="D206" s="6">
        <v>29.02</v>
      </c>
      <c r="H206" s="3">
        <f>D206</f>
        <v>29.02</v>
      </c>
      <c r="I206"/>
    </row>
    <row r="207" spans="1:9">
      <c r="A207" s="201"/>
      <c r="B207" s="9"/>
      <c r="C207" s="6"/>
      <c r="D207" s="6"/>
      <c r="H207"/>
      <c r="I207"/>
    </row>
    <row r="208" spans="1:9">
      <c r="A208" s="201"/>
      <c r="B208" s="9"/>
      <c r="C208" s="6"/>
      <c r="D208" s="6"/>
      <c r="H208"/>
      <c r="I208"/>
    </row>
    <row r="209" spans="2:9">
      <c r="B209"/>
      <c r="C209"/>
      <c r="D209"/>
      <c r="H209"/>
      <c r="I209"/>
    </row>
    <row r="210" spans="2:9">
      <c r="B210"/>
      <c r="C210"/>
      <c r="D210"/>
      <c r="H210"/>
      <c r="I210"/>
    </row>
    <row r="211" spans="2:9" ht="12" customHeight="1">
      <c r="B211"/>
      <c r="C211"/>
      <c r="D211"/>
      <c r="H211"/>
      <c r="I211"/>
    </row>
    <row r="212" spans="2:9" hidden="1">
      <c r="B212"/>
      <c r="C212"/>
      <c r="D212"/>
      <c r="H212"/>
      <c r="I212"/>
    </row>
    <row r="213" spans="2:9">
      <c r="B213"/>
      <c r="C213" s="4" t="s">
        <v>197</v>
      </c>
      <c r="D213"/>
      <c r="H213"/>
      <c r="I213"/>
    </row>
    <row r="214" spans="2:9">
      <c r="B214"/>
      <c r="C214"/>
      <c r="D214"/>
      <c r="H214"/>
      <c r="I214"/>
    </row>
    <row r="215" spans="2:9">
      <c r="B215" s="15" t="s">
        <v>198</v>
      </c>
      <c r="C215" s="16" t="s">
        <v>199</v>
      </c>
      <c r="D215" s="16">
        <v>139.63999999999999</v>
      </c>
      <c r="H215"/>
      <c r="I215"/>
    </row>
    <row r="216" spans="2:9">
      <c r="B216" s="17" t="s">
        <v>200</v>
      </c>
      <c r="C216" s="18" t="s">
        <v>201</v>
      </c>
      <c r="D216" s="18">
        <v>16.239999999999998</v>
      </c>
      <c r="H216"/>
      <c r="I216"/>
    </row>
    <row r="217" spans="2:9">
      <c r="B217" s="17" t="s">
        <v>202</v>
      </c>
      <c r="C217" s="18" t="s">
        <v>203</v>
      </c>
      <c r="D217" s="18">
        <v>8.32</v>
      </c>
      <c r="H217"/>
      <c r="I217"/>
    </row>
    <row r="218" spans="2:9">
      <c r="B218" s="17" t="s">
        <v>204</v>
      </c>
      <c r="C218" s="18" t="s">
        <v>205</v>
      </c>
      <c r="D218" s="18">
        <v>9.57</v>
      </c>
      <c r="H218"/>
      <c r="I218"/>
    </row>
    <row r="219" spans="2:9">
      <c r="B219" s="17" t="s">
        <v>206</v>
      </c>
      <c r="C219" s="18" t="s">
        <v>207</v>
      </c>
      <c r="D219" s="18">
        <v>17.87</v>
      </c>
      <c r="H219"/>
      <c r="I219"/>
    </row>
    <row r="220" spans="2:9">
      <c r="B220" s="17" t="s">
        <v>208</v>
      </c>
      <c r="C220" s="18" t="s">
        <v>209</v>
      </c>
      <c r="D220" s="18">
        <v>41.97</v>
      </c>
      <c r="H220"/>
      <c r="I220"/>
    </row>
    <row r="221" spans="2:9">
      <c r="B221" s="17" t="s">
        <v>210</v>
      </c>
      <c r="C221" s="18" t="s">
        <v>211</v>
      </c>
      <c r="D221" s="18">
        <v>28.19</v>
      </c>
      <c r="H221"/>
      <c r="I221"/>
    </row>
    <row r="222" spans="2:9">
      <c r="B222" s="17" t="s">
        <v>212</v>
      </c>
      <c r="C222" s="18" t="s">
        <v>213</v>
      </c>
      <c r="D222" s="18">
        <v>13.55</v>
      </c>
      <c r="H222"/>
      <c r="I222"/>
    </row>
    <row r="223" spans="2:9">
      <c r="B223" s="17" t="s">
        <v>214</v>
      </c>
      <c r="C223" s="18" t="s">
        <v>211</v>
      </c>
      <c r="D223" s="18">
        <v>28.19</v>
      </c>
      <c r="H223"/>
      <c r="I223"/>
    </row>
    <row r="224" spans="2:9">
      <c r="B224" s="17" t="s">
        <v>215</v>
      </c>
      <c r="C224" s="18" t="s">
        <v>213</v>
      </c>
      <c r="D224" s="18">
        <v>14.08</v>
      </c>
      <c r="H224"/>
      <c r="I224"/>
    </row>
    <row r="225" spans="2:9">
      <c r="B225" s="17" t="s">
        <v>216</v>
      </c>
      <c r="C225" s="18" t="s">
        <v>207</v>
      </c>
      <c r="D225" s="18">
        <v>23.52</v>
      </c>
      <c r="H225"/>
      <c r="I225"/>
    </row>
    <row r="226" spans="2:9">
      <c r="B226" s="17" t="s">
        <v>217</v>
      </c>
      <c r="C226" s="18" t="s">
        <v>205</v>
      </c>
      <c r="D226" s="18">
        <v>11.16</v>
      </c>
      <c r="H226"/>
      <c r="I226"/>
    </row>
    <row r="227" spans="2:9">
      <c r="B227" s="17" t="s">
        <v>218</v>
      </c>
      <c r="C227" s="18" t="s">
        <v>211</v>
      </c>
      <c r="D227" s="18">
        <v>28.19</v>
      </c>
      <c r="H227"/>
      <c r="I227"/>
    </row>
    <row r="228" spans="2:9">
      <c r="B228" s="17" t="s">
        <v>219</v>
      </c>
      <c r="C228" s="18" t="s">
        <v>213</v>
      </c>
      <c r="D228" s="18">
        <v>14.08</v>
      </c>
      <c r="H228"/>
      <c r="I228"/>
    </row>
    <row r="229" spans="2:9">
      <c r="B229" s="17" t="s">
        <v>220</v>
      </c>
      <c r="C229" s="18" t="s">
        <v>221</v>
      </c>
      <c r="D229" s="18">
        <v>2.78</v>
      </c>
      <c r="H229"/>
      <c r="I229"/>
    </row>
    <row r="230" spans="2:9">
      <c r="B230" s="17" t="s">
        <v>222</v>
      </c>
      <c r="C230" s="18" t="s">
        <v>223</v>
      </c>
      <c r="D230" s="18">
        <v>2.25</v>
      </c>
      <c r="H230"/>
      <c r="I230"/>
    </row>
    <row r="231" spans="2:9">
      <c r="B231" s="17" t="s">
        <v>224</v>
      </c>
      <c r="C231" s="18" t="s">
        <v>225</v>
      </c>
      <c r="D231" s="18">
        <v>16.760000000000002</v>
      </c>
      <c r="H231"/>
      <c r="I231"/>
    </row>
    <row r="232" spans="2:9">
      <c r="B232" s="17" t="s">
        <v>226</v>
      </c>
      <c r="C232" s="18" t="s">
        <v>227</v>
      </c>
      <c r="D232" s="18">
        <v>7.71</v>
      </c>
      <c r="H232"/>
      <c r="I232"/>
    </row>
    <row r="233" spans="2:9">
      <c r="B233" s="17" t="s">
        <v>228</v>
      </c>
      <c r="C233" s="18" t="s">
        <v>199</v>
      </c>
      <c r="D233" s="18">
        <v>12.04</v>
      </c>
      <c r="H233"/>
      <c r="I233"/>
    </row>
    <row r="234" spans="2:9">
      <c r="B234" s="17" t="s">
        <v>229</v>
      </c>
      <c r="C234" s="18" t="s">
        <v>230</v>
      </c>
      <c r="D234" s="18">
        <v>10.47</v>
      </c>
      <c r="H234"/>
      <c r="I234"/>
    </row>
    <row r="235" spans="2:9">
      <c r="B235"/>
      <c r="C235" s="3" t="s">
        <v>231</v>
      </c>
      <c r="D235" s="3">
        <f>SUM(D215:D234)</f>
        <v>446.58</v>
      </c>
      <c r="H235"/>
      <c r="I235"/>
    </row>
    <row r="236" spans="2:9">
      <c r="B236" s="15" t="s">
        <v>232</v>
      </c>
      <c r="C236" s="16" t="s">
        <v>233</v>
      </c>
      <c r="D236" s="16">
        <v>20.85</v>
      </c>
      <c r="H236"/>
      <c r="I236"/>
    </row>
    <row r="237" spans="2:9">
      <c r="B237" s="17" t="s">
        <v>234</v>
      </c>
      <c r="C237" s="18" t="s">
        <v>235</v>
      </c>
      <c r="D237" s="18">
        <v>6.72</v>
      </c>
      <c r="H237"/>
      <c r="I237"/>
    </row>
    <row r="238" spans="2:9">
      <c r="B238" s="17" t="s">
        <v>236</v>
      </c>
      <c r="C238" s="18" t="s">
        <v>237</v>
      </c>
      <c r="D238" s="18">
        <v>19.32</v>
      </c>
      <c r="H238"/>
      <c r="I238"/>
    </row>
    <row r="239" spans="2:9">
      <c r="B239" s="17" t="s">
        <v>238</v>
      </c>
      <c r="C239" s="18" t="s">
        <v>221</v>
      </c>
      <c r="D239" s="18">
        <v>1.36</v>
      </c>
      <c r="H239"/>
      <c r="I239"/>
    </row>
    <row r="240" spans="2:9">
      <c r="B240" s="17" t="s">
        <v>239</v>
      </c>
      <c r="C240" s="18" t="s">
        <v>240</v>
      </c>
      <c r="D240" s="18">
        <v>15.28</v>
      </c>
      <c r="H240"/>
      <c r="I240"/>
    </row>
    <row r="241" spans="2:9">
      <c r="B241" s="17" t="s">
        <v>241</v>
      </c>
      <c r="C241" s="18" t="s">
        <v>242</v>
      </c>
      <c r="D241" s="18">
        <v>2.89</v>
      </c>
      <c r="H241"/>
      <c r="I241"/>
    </row>
    <row r="242" spans="2:9">
      <c r="B242" s="17" t="s">
        <v>243</v>
      </c>
      <c r="C242" s="18" t="s">
        <v>244</v>
      </c>
      <c r="D242" s="18">
        <v>10.83</v>
      </c>
      <c r="H242"/>
      <c r="I242"/>
    </row>
    <row r="243" spans="2:9">
      <c r="B243" s="17" t="s">
        <v>245</v>
      </c>
      <c r="C243" s="18" t="s">
        <v>246</v>
      </c>
      <c r="D243" s="18">
        <v>2.82</v>
      </c>
      <c r="H243"/>
      <c r="I243"/>
    </row>
    <row r="244" spans="2:9">
      <c r="B244" s="17" t="s">
        <v>247</v>
      </c>
      <c r="C244" s="18" t="s">
        <v>248</v>
      </c>
      <c r="D244" s="18">
        <v>11.32</v>
      </c>
      <c r="H244"/>
      <c r="I244"/>
    </row>
    <row r="245" spans="2:9">
      <c r="B245" s="17" t="s">
        <v>249</v>
      </c>
      <c r="C245" s="18" t="s">
        <v>199</v>
      </c>
      <c r="D245" s="18">
        <v>11.97</v>
      </c>
      <c r="H245"/>
      <c r="I245"/>
    </row>
    <row r="246" spans="2:9">
      <c r="B246" s="17" t="s">
        <v>250</v>
      </c>
      <c r="C246" s="18" t="s">
        <v>251</v>
      </c>
      <c r="D246" s="18">
        <v>5.5</v>
      </c>
      <c r="H246"/>
      <c r="I246"/>
    </row>
    <row r="247" spans="2:9">
      <c r="B247" s="17" t="s">
        <v>252</v>
      </c>
      <c r="C247" s="18" t="s">
        <v>253</v>
      </c>
      <c r="D247" s="18">
        <v>7.37</v>
      </c>
      <c r="H247"/>
      <c r="I247"/>
    </row>
    <row r="248" spans="2:9">
      <c r="B248" s="17" t="s">
        <v>254</v>
      </c>
      <c r="C248" s="18" t="s">
        <v>255</v>
      </c>
      <c r="D248" s="18">
        <v>5.58</v>
      </c>
      <c r="H248"/>
      <c r="I248"/>
    </row>
    <row r="249" spans="2:9">
      <c r="B249" s="17" t="s">
        <v>256</v>
      </c>
      <c r="C249" s="18" t="s">
        <v>257</v>
      </c>
      <c r="D249" s="18">
        <v>8.6</v>
      </c>
      <c r="H249"/>
      <c r="I249"/>
    </row>
    <row r="250" spans="2:9">
      <c r="B250"/>
      <c r="C250"/>
      <c r="D250" s="3">
        <f>SUM(D236:D249)</f>
        <v>130.41</v>
      </c>
      <c r="H250"/>
      <c r="I250"/>
    </row>
    <row r="251" spans="2:9">
      <c r="B251"/>
      <c r="C251"/>
      <c r="D251"/>
      <c r="H251"/>
      <c r="I251"/>
    </row>
    <row r="252" spans="2:9">
      <c r="B252"/>
      <c r="C252"/>
      <c r="D252"/>
      <c r="H252"/>
      <c r="I252"/>
    </row>
    <row r="253" spans="2:9">
      <c r="B253" s="15" t="s">
        <v>258</v>
      </c>
      <c r="C253" s="16" t="s">
        <v>257</v>
      </c>
      <c r="D253" s="16">
        <v>13.09</v>
      </c>
      <c r="H253"/>
      <c r="I253"/>
    </row>
    <row r="254" spans="2:9">
      <c r="B254" s="17" t="s">
        <v>259</v>
      </c>
      <c r="C254" s="18" t="s">
        <v>199</v>
      </c>
      <c r="D254" s="18">
        <v>46.25</v>
      </c>
      <c r="H254"/>
      <c r="I254"/>
    </row>
    <row r="255" spans="2:9">
      <c r="B255" s="17" t="s">
        <v>260</v>
      </c>
      <c r="C255" s="18" t="s">
        <v>261</v>
      </c>
      <c r="D255" s="18">
        <v>8.42</v>
      </c>
      <c r="H255"/>
      <c r="I255"/>
    </row>
    <row r="256" spans="2:9">
      <c r="B256" s="17" t="s">
        <v>262</v>
      </c>
      <c r="C256" s="18" t="s">
        <v>263</v>
      </c>
      <c r="D256" s="18">
        <v>19.850000000000001</v>
      </c>
      <c r="H256"/>
      <c r="I256"/>
    </row>
    <row r="257" spans="2:9">
      <c r="B257" s="17" t="s">
        <v>264</v>
      </c>
      <c r="C257" s="18" t="s">
        <v>265</v>
      </c>
      <c r="D257" s="18">
        <v>4.18</v>
      </c>
      <c r="H257"/>
      <c r="I257"/>
    </row>
    <row r="258" spans="2:9">
      <c r="B258" s="17" t="s">
        <v>266</v>
      </c>
      <c r="C258" s="18" t="s">
        <v>267</v>
      </c>
      <c r="D258" s="18">
        <v>1.4</v>
      </c>
      <c r="H258"/>
      <c r="I258"/>
    </row>
    <row r="259" spans="2:9">
      <c r="B259" s="17" t="s">
        <v>268</v>
      </c>
      <c r="C259" s="18" t="s">
        <v>269</v>
      </c>
      <c r="D259" s="18">
        <v>4.38</v>
      </c>
      <c r="H259"/>
      <c r="I259"/>
    </row>
    <row r="260" spans="2:9">
      <c r="B260" s="17" t="s">
        <v>270</v>
      </c>
      <c r="C260" s="18" t="s">
        <v>271</v>
      </c>
      <c r="D260" s="18">
        <v>4.2699999999999996</v>
      </c>
      <c r="H260"/>
      <c r="I260"/>
    </row>
    <row r="261" spans="2:9">
      <c r="B261" s="17" t="s">
        <v>272</v>
      </c>
      <c r="C261" s="18" t="s">
        <v>273</v>
      </c>
      <c r="D261" s="18">
        <v>31.46</v>
      </c>
      <c r="H261"/>
      <c r="I261"/>
    </row>
    <row r="262" spans="2:9">
      <c r="B262" s="17" t="s">
        <v>274</v>
      </c>
      <c r="C262" s="18" t="s">
        <v>265</v>
      </c>
      <c r="D262" s="18">
        <v>8.8699999999999992</v>
      </c>
      <c r="H262"/>
      <c r="I262"/>
    </row>
    <row r="263" spans="2:9">
      <c r="B263" s="17" t="s">
        <v>275</v>
      </c>
      <c r="C263" s="18" t="s">
        <v>276</v>
      </c>
      <c r="D263" s="18">
        <v>10.3</v>
      </c>
      <c r="H263"/>
      <c r="I263"/>
    </row>
    <row r="264" spans="2:9">
      <c r="B264" s="17" t="s">
        <v>277</v>
      </c>
      <c r="C264" s="18" t="s">
        <v>265</v>
      </c>
      <c r="D264" s="18">
        <v>8.26</v>
      </c>
      <c r="H264"/>
      <c r="I264"/>
    </row>
    <row r="265" spans="2:9">
      <c r="B265" s="17" t="s">
        <v>278</v>
      </c>
      <c r="C265" s="18" t="s">
        <v>263</v>
      </c>
      <c r="D265" s="18">
        <v>20.37</v>
      </c>
      <c r="H265"/>
      <c r="I265"/>
    </row>
    <row r="266" spans="2:9">
      <c r="B266" s="17" t="s">
        <v>279</v>
      </c>
      <c r="C266" s="18" t="s">
        <v>276</v>
      </c>
      <c r="D266" s="18">
        <v>9.6199999999999992</v>
      </c>
      <c r="H266"/>
      <c r="I266"/>
    </row>
    <row r="267" spans="2:9">
      <c r="B267" s="17" t="s">
        <v>280</v>
      </c>
      <c r="C267" s="18" t="s">
        <v>257</v>
      </c>
      <c r="D267" s="18">
        <v>30.22</v>
      </c>
      <c r="H267"/>
      <c r="I267"/>
    </row>
    <row r="268" spans="2:9">
      <c r="B268" s="17" t="s">
        <v>281</v>
      </c>
      <c r="C268" s="18" t="s">
        <v>282</v>
      </c>
      <c r="D268" s="18">
        <v>33.71</v>
      </c>
      <c r="H268"/>
      <c r="I268"/>
    </row>
    <row r="269" spans="2:9">
      <c r="B269" s="17" t="s">
        <v>283</v>
      </c>
      <c r="C269" s="18" t="s">
        <v>265</v>
      </c>
      <c r="D269" s="18">
        <v>1.76</v>
      </c>
      <c r="H269"/>
      <c r="I269"/>
    </row>
    <row r="270" spans="2:9">
      <c r="B270" s="17" t="s">
        <v>284</v>
      </c>
      <c r="C270" s="18" t="s">
        <v>271</v>
      </c>
      <c r="D270" s="18">
        <v>6.21</v>
      </c>
      <c r="H270"/>
      <c r="I270"/>
    </row>
    <row r="271" spans="2:9">
      <c r="B271" s="17" t="s">
        <v>285</v>
      </c>
      <c r="C271" s="18" t="s">
        <v>267</v>
      </c>
      <c r="D271" s="18">
        <v>2.84</v>
      </c>
      <c r="H271"/>
      <c r="I271"/>
    </row>
    <row r="272" spans="2:9">
      <c r="B272" s="17" t="s">
        <v>286</v>
      </c>
      <c r="C272" s="18" t="s">
        <v>287</v>
      </c>
      <c r="D272" s="18">
        <v>9.5500000000000007</v>
      </c>
      <c r="H272"/>
      <c r="I272"/>
    </row>
    <row r="273" spans="2:9">
      <c r="B273" s="17" t="s">
        <v>288</v>
      </c>
      <c r="C273" s="18" t="s">
        <v>287</v>
      </c>
      <c r="D273" s="18">
        <v>10.46</v>
      </c>
      <c r="H273"/>
      <c r="I273"/>
    </row>
    <row r="274" spans="2:9">
      <c r="B274" s="17" t="s">
        <v>289</v>
      </c>
      <c r="C274" s="18" t="s">
        <v>287</v>
      </c>
      <c r="D274" s="18">
        <v>18.489999999999998</v>
      </c>
      <c r="H274"/>
      <c r="I274"/>
    </row>
    <row r="275" spans="2:9">
      <c r="B275" s="17" t="s">
        <v>290</v>
      </c>
      <c r="C275" s="18" t="s">
        <v>287</v>
      </c>
      <c r="D275" s="18">
        <v>10.33</v>
      </c>
      <c r="H275"/>
      <c r="I275"/>
    </row>
    <row r="276" spans="2:9">
      <c r="B276" s="17" t="s">
        <v>291</v>
      </c>
      <c r="C276" s="18" t="s">
        <v>287</v>
      </c>
      <c r="D276" s="18">
        <v>12.05</v>
      </c>
      <c r="H276"/>
      <c r="I276"/>
    </row>
    <row r="277" spans="2:9">
      <c r="B277" s="17" t="s">
        <v>292</v>
      </c>
      <c r="C277" s="18" t="s">
        <v>293</v>
      </c>
      <c r="D277" s="18">
        <v>10.74</v>
      </c>
      <c r="H277"/>
      <c r="I277"/>
    </row>
    <row r="278" spans="2:9">
      <c r="B278" s="17" t="s">
        <v>294</v>
      </c>
      <c r="C278" s="18" t="s">
        <v>293</v>
      </c>
      <c r="D278" s="18">
        <v>11.52</v>
      </c>
      <c r="H278"/>
      <c r="I278"/>
    </row>
    <row r="279" spans="2:9">
      <c r="B279" s="17" t="s">
        <v>295</v>
      </c>
      <c r="C279" s="18" t="s">
        <v>296</v>
      </c>
      <c r="D279" s="18">
        <v>1.48</v>
      </c>
      <c r="H279"/>
      <c r="I279"/>
    </row>
    <row r="280" spans="2:9">
      <c r="B280" s="17" t="s">
        <v>297</v>
      </c>
      <c r="C280" s="18" t="s">
        <v>269</v>
      </c>
      <c r="D280" s="18">
        <v>4.74</v>
      </c>
      <c r="H280"/>
      <c r="I280"/>
    </row>
    <row r="281" spans="2:9">
      <c r="B281" s="17" t="s">
        <v>298</v>
      </c>
      <c r="C281" s="18" t="s">
        <v>287</v>
      </c>
      <c r="D281" s="18">
        <v>4.13</v>
      </c>
      <c r="H281"/>
      <c r="I281"/>
    </row>
    <row r="282" spans="2:9">
      <c r="B282" s="17" t="s">
        <v>299</v>
      </c>
      <c r="C282" s="18" t="s">
        <v>287</v>
      </c>
      <c r="D282" s="18">
        <v>5.31</v>
      </c>
      <c r="H282"/>
      <c r="I282"/>
    </row>
    <row r="283" spans="2:9">
      <c r="B283" s="17" t="s">
        <v>300</v>
      </c>
      <c r="C283" s="18" t="s">
        <v>287</v>
      </c>
      <c r="D283" s="18">
        <v>3.52</v>
      </c>
      <c r="H283"/>
      <c r="I283"/>
    </row>
    <row r="284" spans="2:9">
      <c r="B284" s="17" t="s">
        <v>301</v>
      </c>
      <c r="C284" s="18" t="s">
        <v>287</v>
      </c>
      <c r="D284" s="18">
        <v>3.12</v>
      </c>
      <c r="H284"/>
      <c r="I284"/>
    </row>
    <row r="285" spans="2:9" ht="15">
      <c r="B285" s="19"/>
      <c r="C285"/>
      <c r="D285">
        <f>SUM(D253:D284)</f>
        <v>370.9</v>
      </c>
      <c r="H285"/>
      <c r="I285"/>
    </row>
    <row r="286" spans="2:9" ht="13.5" customHeight="1">
      <c r="B286" s="202" t="s">
        <v>302</v>
      </c>
      <c r="C286" s="202"/>
      <c r="D286" s="202"/>
      <c r="H286"/>
      <c r="I286"/>
    </row>
    <row r="287" spans="2:9" ht="13.5" customHeight="1">
      <c r="B287" s="20" t="s">
        <v>303</v>
      </c>
      <c r="C287" s="20" t="s">
        <v>304</v>
      </c>
      <c r="D287" s="21" t="s">
        <v>305</v>
      </c>
      <c r="H287"/>
      <c r="I287"/>
    </row>
    <row r="288" spans="2:9">
      <c r="B288" s="17" t="s">
        <v>306</v>
      </c>
      <c r="C288" s="18" t="s">
        <v>199</v>
      </c>
      <c r="D288" s="18">
        <v>155.71</v>
      </c>
      <c r="H288"/>
      <c r="I288"/>
    </row>
    <row r="289" spans="2:9">
      <c r="B289" s="17" t="s">
        <v>307</v>
      </c>
      <c r="C289" s="18" t="s">
        <v>308</v>
      </c>
      <c r="D289" s="18">
        <v>19.75</v>
      </c>
      <c r="H289"/>
      <c r="I289"/>
    </row>
    <row r="290" spans="2:9">
      <c r="B290" s="17" t="s">
        <v>309</v>
      </c>
      <c r="C290" s="18" t="s">
        <v>310</v>
      </c>
      <c r="D290" s="18">
        <v>6.8</v>
      </c>
      <c r="H290"/>
      <c r="I290"/>
    </row>
    <row r="291" spans="2:9">
      <c r="B291" s="17" t="s">
        <v>311</v>
      </c>
      <c r="C291" s="18" t="s">
        <v>312</v>
      </c>
      <c r="D291" s="18">
        <v>8.11</v>
      </c>
      <c r="H291"/>
      <c r="I291"/>
    </row>
    <row r="292" spans="2:9">
      <c r="B292" s="17" t="s">
        <v>313</v>
      </c>
      <c r="C292" s="18" t="s">
        <v>314</v>
      </c>
      <c r="D292" s="18">
        <v>71.3</v>
      </c>
      <c r="H292"/>
      <c r="I292"/>
    </row>
    <row r="293" spans="2:9" ht="25.5">
      <c r="B293" s="17" t="s">
        <v>315</v>
      </c>
      <c r="C293" s="18" t="s">
        <v>316</v>
      </c>
      <c r="D293" s="18">
        <v>6.18</v>
      </c>
      <c r="H293"/>
      <c r="I293"/>
    </row>
    <row r="294" spans="2:9">
      <c r="B294" s="17" t="s">
        <v>317</v>
      </c>
      <c r="C294" s="18" t="s">
        <v>318</v>
      </c>
      <c r="D294" s="18">
        <v>9.6999999999999993</v>
      </c>
      <c r="H294"/>
      <c r="I294"/>
    </row>
    <row r="295" spans="2:9">
      <c r="B295" s="17" t="s">
        <v>319</v>
      </c>
      <c r="C295" s="18" t="s">
        <v>223</v>
      </c>
      <c r="D295" s="18">
        <v>2.29</v>
      </c>
      <c r="H295"/>
      <c r="I295"/>
    </row>
    <row r="296" spans="2:9">
      <c r="B296" s="17" t="s">
        <v>320</v>
      </c>
      <c r="C296" s="18" t="s">
        <v>321</v>
      </c>
      <c r="D296" s="18">
        <v>9.43</v>
      </c>
      <c r="H296"/>
      <c r="I296"/>
    </row>
    <row r="297" spans="2:9">
      <c r="B297" s="17" t="s">
        <v>322</v>
      </c>
      <c r="C297" s="18" t="s">
        <v>225</v>
      </c>
      <c r="D297" s="18">
        <v>4.34</v>
      </c>
      <c r="H297"/>
      <c r="I297"/>
    </row>
    <row r="298" spans="2:9">
      <c r="B298" s="17" t="s">
        <v>323</v>
      </c>
      <c r="C298" s="18" t="s">
        <v>324</v>
      </c>
      <c r="D298" s="18">
        <v>11.35</v>
      </c>
      <c r="H298"/>
      <c r="I298"/>
    </row>
    <row r="299" spans="2:9">
      <c r="B299" s="17" t="s">
        <v>325</v>
      </c>
      <c r="C299" s="18" t="s">
        <v>257</v>
      </c>
      <c r="D299" s="18">
        <v>49.27</v>
      </c>
      <c r="H299"/>
      <c r="I299" s="3" t="s">
        <v>326</v>
      </c>
    </row>
    <row r="300" spans="2:9">
      <c r="B300" s="17" t="s">
        <v>327</v>
      </c>
      <c r="C300" s="18" t="s">
        <v>328</v>
      </c>
      <c r="D300" s="18">
        <v>10.46</v>
      </c>
      <c r="H300"/>
    </row>
    <row r="301" spans="2:9">
      <c r="B301" s="17" t="s">
        <v>329</v>
      </c>
      <c r="C301" s="18" t="s">
        <v>330</v>
      </c>
      <c r="D301" s="18">
        <v>9.5399999999999991</v>
      </c>
      <c r="H301"/>
    </row>
    <row r="302" spans="2:9">
      <c r="B302" s="17" t="s">
        <v>331</v>
      </c>
      <c r="C302" s="18" t="s">
        <v>332</v>
      </c>
      <c r="D302" s="18">
        <v>5.67</v>
      </c>
      <c r="H302"/>
    </row>
    <row r="303" spans="2:9">
      <c r="B303" s="17" t="s">
        <v>333</v>
      </c>
      <c r="C303" s="18" t="s">
        <v>334</v>
      </c>
      <c r="D303" s="18">
        <v>12.77</v>
      </c>
      <c r="H303"/>
    </row>
    <row r="304" spans="2:9">
      <c r="B304" s="17" t="s">
        <v>335</v>
      </c>
      <c r="C304" s="18" t="s">
        <v>336</v>
      </c>
      <c r="D304" s="18">
        <v>2.98</v>
      </c>
      <c r="H304"/>
    </row>
    <row r="305" spans="2:8">
      <c r="B305" s="17" t="s">
        <v>337</v>
      </c>
      <c r="C305" s="18" t="s">
        <v>338</v>
      </c>
      <c r="D305" s="18">
        <v>5.38</v>
      </c>
      <c r="H305"/>
    </row>
    <row r="306" spans="2:8">
      <c r="B306" s="17" t="s">
        <v>339</v>
      </c>
      <c r="C306" s="18" t="s">
        <v>340</v>
      </c>
      <c r="D306" s="18">
        <v>19.57</v>
      </c>
      <c r="H306"/>
    </row>
    <row r="307" spans="2:8">
      <c r="B307" s="17" t="s">
        <v>341</v>
      </c>
      <c r="C307" s="18" t="s">
        <v>342</v>
      </c>
      <c r="D307" s="18">
        <v>36.93</v>
      </c>
      <c r="H307"/>
    </row>
    <row r="308" spans="2:8">
      <c r="B308" s="17" t="s">
        <v>343</v>
      </c>
      <c r="C308" s="18" t="s">
        <v>344</v>
      </c>
      <c r="D308" s="18">
        <v>5.91</v>
      </c>
      <c r="H308"/>
    </row>
    <row r="309" spans="2:8">
      <c r="B309" s="17" t="s">
        <v>345</v>
      </c>
      <c r="C309" s="18" t="s">
        <v>346</v>
      </c>
      <c r="D309" s="18">
        <v>14.75</v>
      </c>
      <c r="H309"/>
    </row>
    <row r="310" spans="2:8">
      <c r="B310" s="17" t="s">
        <v>347</v>
      </c>
      <c r="C310" s="18" t="s">
        <v>348</v>
      </c>
      <c r="D310" s="18">
        <v>9.73</v>
      </c>
      <c r="H310"/>
    </row>
    <row r="311" spans="2:8">
      <c r="B311" s="17" t="s">
        <v>349</v>
      </c>
      <c r="C311" s="18" t="s">
        <v>257</v>
      </c>
      <c r="D311" s="18">
        <v>30.22</v>
      </c>
      <c r="H311"/>
    </row>
    <row r="312" spans="2:8">
      <c r="B312" s="17" t="s">
        <v>350</v>
      </c>
      <c r="C312" s="18" t="s">
        <v>351</v>
      </c>
      <c r="D312" s="18">
        <v>2.41</v>
      </c>
      <c r="H312"/>
    </row>
    <row r="313" spans="2:8">
      <c r="B313" s="17" t="s">
        <v>352</v>
      </c>
      <c r="C313" s="18" t="s">
        <v>353</v>
      </c>
      <c r="D313" s="18">
        <v>7.61</v>
      </c>
      <c r="H313"/>
    </row>
    <row r="314" spans="2:8">
      <c r="B314" s="17" t="s">
        <v>354</v>
      </c>
      <c r="C314" s="18" t="s">
        <v>355</v>
      </c>
      <c r="D314" s="18">
        <v>18.73</v>
      </c>
      <c r="H314"/>
    </row>
    <row r="315" spans="2:8">
      <c r="B315" s="17" t="s">
        <v>356</v>
      </c>
      <c r="C315" s="18" t="s">
        <v>340</v>
      </c>
      <c r="D315" s="18">
        <v>20.87</v>
      </c>
      <c r="H315"/>
    </row>
    <row r="316" spans="2:8">
      <c r="B316" s="17" t="s">
        <v>357</v>
      </c>
      <c r="C316" s="18" t="s">
        <v>340</v>
      </c>
      <c r="D316" s="18">
        <v>35.9</v>
      </c>
      <c r="H316"/>
    </row>
    <row r="317" spans="2:8">
      <c r="B317" s="17" t="s">
        <v>358</v>
      </c>
      <c r="C317" s="18" t="s">
        <v>340</v>
      </c>
      <c r="D317" s="18">
        <v>27.49</v>
      </c>
      <c r="H317"/>
    </row>
    <row r="318" spans="2:8">
      <c r="B318" s="17" t="s">
        <v>359</v>
      </c>
      <c r="C318" s="18" t="s">
        <v>360</v>
      </c>
      <c r="D318" s="18">
        <v>25.17</v>
      </c>
      <c r="H318"/>
    </row>
    <row r="319" spans="2:8">
      <c r="B319" s="17" t="s">
        <v>361</v>
      </c>
      <c r="C319" s="18" t="s">
        <v>362</v>
      </c>
      <c r="D319" s="18">
        <v>21.47</v>
      </c>
      <c r="H319"/>
    </row>
    <row r="320" spans="2:8">
      <c r="B320" s="17" t="s">
        <v>363</v>
      </c>
      <c r="C320" s="18" t="s">
        <v>364</v>
      </c>
      <c r="D320" s="18">
        <v>5.12</v>
      </c>
      <c r="H320"/>
    </row>
    <row r="321" spans="2:8" ht="25.5">
      <c r="B321" s="17" t="s">
        <v>365</v>
      </c>
      <c r="C321" s="18" t="s">
        <v>366</v>
      </c>
      <c r="D321" s="18">
        <v>23.55</v>
      </c>
      <c r="H321"/>
    </row>
    <row r="322" spans="2:8">
      <c r="B322" s="17" t="s">
        <v>367</v>
      </c>
      <c r="C322" s="18" t="s">
        <v>308</v>
      </c>
      <c r="D322" s="18">
        <v>16.39</v>
      </c>
      <c r="H322"/>
    </row>
    <row r="323" spans="2:8">
      <c r="B323" s="17" t="s">
        <v>368</v>
      </c>
      <c r="C323" s="18" t="s">
        <v>340</v>
      </c>
      <c r="D323" s="18">
        <v>25.67</v>
      </c>
      <c r="H323"/>
    </row>
    <row r="324" spans="2:8">
      <c r="B324" s="17" t="s">
        <v>369</v>
      </c>
      <c r="C324" s="18" t="s">
        <v>370</v>
      </c>
      <c r="D324" s="18">
        <v>8.41</v>
      </c>
      <c r="H324"/>
    </row>
    <row r="325" spans="2:8">
      <c r="B325" s="17" t="s">
        <v>371</v>
      </c>
      <c r="C325" s="18" t="s">
        <v>340</v>
      </c>
      <c r="D325" s="18">
        <v>25.42</v>
      </c>
      <c r="H325"/>
    </row>
    <row r="326" spans="2:8">
      <c r="B326" s="17" t="s">
        <v>372</v>
      </c>
      <c r="C326" s="18" t="s">
        <v>340</v>
      </c>
      <c r="D326" s="18">
        <v>24.74</v>
      </c>
      <c r="H326"/>
    </row>
    <row r="327" spans="2:8">
      <c r="B327" s="20" t="s">
        <v>373</v>
      </c>
      <c r="C327" s="20" t="s">
        <v>370</v>
      </c>
      <c r="D327" s="20">
        <v>10.130000000000001</v>
      </c>
      <c r="H327"/>
    </row>
    <row r="328" spans="2:8">
      <c r="B328" s="17" t="s">
        <v>374</v>
      </c>
      <c r="C328" s="18" t="s">
        <v>340</v>
      </c>
      <c r="D328" s="18">
        <v>28.33</v>
      </c>
      <c r="H328"/>
    </row>
    <row r="329" spans="2:8">
      <c r="B329" s="17" t="s">
        <v>375</v>
      </c>
      <c r="C329" s="18" t="s">
        <v>376</v>
      </c>
      <c r="D329" s="18">
        <v>1.94</v>
      </c>
      <c r="H329"/>
    </row>
    <row r="330" spans="2:8">
      <c r="B330" s="17" t="s">
        <v>377</v>
      </c>
      <c r="C330" s="18" t="s">
        <v>378</v>
      </c>
      <c r="D330" s="18">
        <v>4.53</v>
      </c>
      <c r="H330"/>
    </row>
    <row r="331" spans="2:8">
      <c r="B331" s="17" t="s">
        <v>379</v>
      </c>
      <c r="C331" s="18" t="s">
        <v>380</v>
      </c>
      <c r="D331" s="18">
        <v>1.4</v>
      </c>
      <c r="H331"/>
    </row>
    <row r="332" spans="2:8">
      <c r="B332" s="17" t="s">
        <v>381</v>
      </c>
      <c r="C332" s="18" t="s">
        <v>382</v>
      </c>
      <c r="D332" s="18">
        <v>8.86</v>
      </c>
      <c r="H332"/>
    </row>
    <row r="333" spans="2:8">
      <c r="D333" s="3">
        <f>SUM(D288:D332)</f>
        <v>862.28</v>
      </c>
      <c r="H333" s="3">
        <f>SUM(H9:H332)</f>
        <v>369.78</v>
      </c>
    </row>
    <row r="338" spans="2:4">
      <c r="B338" s="2" t="s">
        <v>383</v>
      </c>
      <c r="C338" s="1" t="s">
        <v>384</v>
      </c>
      <c r="D338" s="1">
        <v>30.25</v>
      </c>
    </row>
    <row r="339" spans="2:4">
      <c r="B339" s="2" t="s">
        <v>385</v>
      </c>
      <c r="C339" s="1" t="s">
        <v>332</v>
      </c>
      <c r="D339" s="1">
        <v>30.03</v>
      </c>
    </row>
    <row r="340" spans="2:4">
      <c r="B340" s="2" t="s">
        <v>386</v>
      </c>
      <c r="C340" s="1" t="s">
        <v>387</v>
      </c>
      <c r="D340" s="1">
        <v>16.37</v>
      </c>
    </row>
    <row r="341" spans="2:4">
      <c r="B341" s="2" t="s">
        <v>388</v>
      </c>
      <c r="C341" s="1" t="s">
        <v>296</v>
      </c>
      <c r="D341" s="1">
        <v>6.05</v>
      </c>
    </row>
    <row r="342" spans="2:4">
      <c r="B342" s="2" t="s">
        <v>389</v>
      </c>
      <c r="C342" s="1" t="s">
        <v>390</v>
      </c>
      <c r="D342" s="1">
        <v>3.76</v>
      </c>
    </row>
    <row r="343" spans="2:4">
      <c r="B343" s="2" t="s">
        <v>391</v>
      </c>
      <c r="C343" s="1" t="s">
        <v>392</v>
      </c>
      <c r="D343" s="1">
        <v>25.31</v>
      </c>
    </row>
    <row r="344" spans="2:4">
      <c r="B344" s="2" t="s">
        <v>393</v>
      </c>
      <c r="C344" s="1" t="s">
        <v>199</v>
      </c>
      <c r="D344" s="1">
        <v>11.92</v>
      </c>
    </row>
    <row r="345" spans="2:4">
      <c r="B345" s="2" t="s">
        <v>394</v>
      </c>
      <c r="C345" s="1" t="s">
        <v>296</v>
      </c>
      <c r="D345" s="1">
        <v>5.26</v>
      </c>
    </row>
    <row r="346" spans="2:4">
      <c r="B346" s="2" t="s">
        <v>395</v>
      </c>
      <c r="C346" s="1" t="s">
        <v>396</v>
      </c>
      <c r="D346" s="1">
        <v>18.46</v>
      </c>
    </row>
    <row r="347" spans="2:4">
      <c r="B347" s="2" t="s">
        <v>274</v>
      </c>
      <c r="C347" s="1" t="s">
        <v>397</v>
      </c>
      <c r="D347" s="1">
        <v>59.4</v>
      </c>
    </row>
    <row r="348" spans="2:4">
      <c r="D348" s="1">
        <f>SUM(D338:D347)</f>
        <v>206.81000000000003</v>
      </c>
    </row>
  </sheetData>
  <mergeCells count="4">
    <mergeCell ref="A11:A36"/>
    <mergeCell ref="A45:A125"/>
    <mergeCell ref="A127:A208"/>
    <mergeCell ref="B286:D286"/>
  </mergeCells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E31"/>
  <sheetViews>
    <sheetView topLeftCell="A11" zoomScaleNormal="100" workbookViewId="0">
      <selection activeCell="E18" sqref="E18"/>
    </sheetView>
  </sheetViews>
  <sheetFormatPr defaultRowHeight="14.25"/>
  <cols>
    <col min="1" max="2" width="8.875"/>
    <col min="3" max="3" width="9.25" style="40"/>
    <col min="4" max="4" width="26.5"/>
    <col min="5" max="1025" width="8.875"/>
  </cols>
  <sheetData>
    <row r="1" spans="3:5">
      <c r="C1"/>
    </row>
    <row r="2" spans="3:5" ht="15">
      <c r="C2"/>
      <c r="D2" s="41" t="s">
        <v>3</v>
      </c>
    </row>
    <row r="3" spans="3:5">
      <c r="C3"/>
    </row>
    <row r="4" spans="3:5" ht="15.75">
      <c r="C4" s="64">
        <v>1</v>
      </c>
      <c r="D4" s="65" t="s">
        <v>887</v>
      </c>
      <c r="E4" s="65">
        <v>5.9</v>
      </c>
    </row>
    <row r="5" spans="3:5" ht="15.75">
      <c r="C5" s="64">
        <v>2</v>
      </c>
      <c r="D5" s="65" t="s">
        <v>888</v>
      </c>
      <c r="E5" s="65">
        <v>6</v>
      </c>
    </row>
    <row r="6" spans="3:5" ht="15.75">
      <c r="C6" s="64">
        <v>3</v>
      </c>
      <c r="D6" s="65" t="s">
        <v>889</v>
      </c>
      <c r="E6" s="65">
        <v>9.6</v>
      </c>
    </row>
    <row r="7" spans="3:5" ht="15.75">
      <c r="C7" s="64">
        <v>4</v>
      </c>
      <c r="D7" s="65" t="s">
        <v>890</v>
      </c>
      <c r="E7" s="65">
        <v>6.8</v>
      </c>
    </row>
    <row r="8" spans="3:5" ht="15.75">
      <c r="C8" s="64">
        <v>5</v>
      </c>
      <c r="D8" s="65" t="s">
        <v>891</v>
      </c>
      <c r="E8" s="65">
        <v>13.4</v>
      </c>
    </row>
    <row r="9" spans="3:5" ht="15.75">
      <c r="C9" s="64">
        <v>6</v>
      </c>
      <c r="D9" s="65" t="s">
        <v>892</v>
      </c>
      <c r="E9" s="65">
        <v>15.1</v>
      </c>
    </row>
    <row r="10" spans="3:5" ht="15.75">
      <c r="C10" s="64">
        <v>7</v>
      </c>
      <c r="D10" s="65" t="s">
        <v>893</v>
      </c>
      <c r="E10" s="65">
        <v>9.1</v>
      </c>
    </row>
    <row r="11" spans="3:5" ht="15.75">
      <c r="C11" s="64">
        <v>8</v>
      </c>
      <c r="D11" s="65" t="s">
        <v>894</v>
      </c>
      <c r="E11" s="65">
        <v>10.3</v>
      </c>
    </row>
    <row r="12" spans="3:5" ht="15.75">
      <c r="C12" s="64">
        <v>9</v>
      </c>
      <c r="D12" s="65" t="s">
        <v>895</v>
      </c>
      <c r="E12" s="65">
        <v>16.399999999999999</v>
      </c>
    </row>
    <row r="13" spans="3:5" ht="15.75">
      <c r="C13" s="64">
        <v>10</v>
      </c>
      <c r="D13" s="65" t="s">
        <v>896</v>
      </c>
      <c r="E13" s="65">
        <v>18</v>
      </c>
    </row>
    <row r="14" spans="3:5">
      <c r="C14"/>
      <c r="E14">
        <f>SUM(E4:E13)</f>
        <v>110.6</v>
      </c>
    </row>
    <row r="16" spans="3:5" ht="15">
      <c r="C16"/>
      <c r="D16" s="41" t="s">
        <v>46</v>
      </c>
    </row>
    <row r="17" spans="3:5">
      <c r="C17"/>
    </row>
    <row r="18" spans="3:5" ht="15.75">
      <c r="C18" s="64">
        <v>101</v>
      </c>
      <c r="D18" s="65" t="s">
        <v>897</v>
      </c>
      <c r="E18" s="65">
        <v>1.5</v>
      </c>
    </row>
    <row r="19" spans="3:5" ht="15.75">
      <c r="C19" s="64">
        <v>102</v>
      </c>
      <c r="D19" s="65" t="s">
        <v>898</v>
      </c>
      <c r="E19" s="65">
        <v>9.5</v>
      </c>
    </row>
    <row r="20" spans="3:5" ht="15.75">
      <c r="C20" s="64">
        <v>103</v>
      </c>
      <c r="D20" s="65" t="s">
        <v>899</v>
      </c>
      <c r="E20" s="65">
        <v>3.5</v>
      </c>
    </row>
    <row r="21" spans="3:5" ht="15.75">
      <c r="C21" s="64">
        <v>104</v>
      </c>
      <c r="D21" s="65" t="s">
        <v>891</v>
      </c>
      <c r="E21" s="65">
        <v>10.7</v>
      </c>
    </row>
    <row r="22" spans="3:5" ht="15.75">
      <c r="C22" s="64">
        <v>105</v>
      </c>
      <c r="D22" s="65" t="s">
        <v>895</v>
      </c>
      <c r="E22" s="65">
        <v>14.5</v>
      </c>
    </row>
    <row r="23" spans="3:5" ht="15.75">
      <c r="C23" s="64">
        <v>106</v>
      </c>
      <c r="D23" s="65" t="s">
        <v>900</v>
      </c>
      <c r="E23" s="65">
        <v>8.3000000000000007</v>
      </c>
    </row>
    <row r="24" spans="3:5" ht="15.75">
      <c r="C24" s="64">
        <v>107</v>
      </c>
      <c r="D24" s="65" t="s">
        <v>901</v>
      </c>
      <c r="E24" s="65">
        <v>2.7</v>
      </c>
    </row>
    <row r="25" spans="3:5" ht="15.75">
      <c r="C25" s="64">
        <v>108</v>
      </c>
      <c r="D25" s="65" t="s">
        <v>902</v>
      </c>
      <c r="E25" s="65">
        <v>1.5</v>
      </c>
    </row>
    <row r="26" spans="3:5" ht="15.75">
      <c r="C26" s="64">
        <v>109</v>
      </c>
      <c r="D26" s="65" t="s">
        <v>903</v>
      </c>
      <c r="E26" s="65">
        <v>1.3</v>
      </c>
    </row>
    <row r="27" spans="3:5" ht="15.75">
      <c r="C27" s="64">
        <v>110</v>
      </c>
      <c r="D27" s="65" t="s">
        <v>904</v>
      </c>
      <c r="E27" s="65">
        <v>5.7</v>
      </c>
    </row>
    <row r="28" spans="3:5" ht="15.75">
      <c r="C28" s="64">
        <v>111</v>
      </c>
      <c r="D28" s="65" t="s">
        <v>905</v>
      </c>
      <c r="E28" s="65">
        <v>1.7</v>
      </c>
    </row>
    <row r="29" spans="3:5" ht="15.75">
      <c r="C29" s="64">
        <v>112</v>
      </c>
      <c r="D29" s="65" t="s">
        <v>906</v>
      </c>
      <c r="E29" s="65">
        <v>1.4</v>
      </c>
    </row>
    <row r="30" spans="3:5" ht="15.75">
      <c r="C30" s="64">
        <v>113</v>
      </c>
      <c r="D30" s="65" t="s">
        <v>907</v>
      </c>
      <c r="E30" s="65">
        <v>5.8</v>
      </c>
    </row>
    <row r="31" spans="3:5">
      <c r="E31">
        <f>SUM(E18:E30)</f>
        <v>68.100000000000009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69"/>
  <sheetViews>
    <sheetView tabSelected="1" topLeftCell="A24" zoomScale="85" zoomScaleNormal="85" workbookViewId="0">
      <selection activeCell="J47" sqref="J47"/>
    </sheetView>
  </sheetViews>
  <sheetFormatPr defaultRowHeight="14.25"/>
  <cols>
    <col min="1" max="1" width="3.75"/>
    <col min="2" max="2" width="31.375"/>
    <col min="3" max="3" width="37.875"/>
    <col min="5" max="5" width="9.375"/>
    <col min="6" max="8" width="9.875"/>
    <col min="10" max="10" width="9.875"/>
    <col min="11" max="1025" width="8.875"/>
  </cols>
  <sheetData>
    <row r="2" spans="1:10">
      <c r="B2" t="s">
        <v>908</v>
      </c>
    </row>
    <row r="4" spans="1:10">
      <c r="B4" t="s">
        <v>909</v>
      </c>
    </row>
    <row r="6" spans="1:10">
      <c r="A6" s="214" t="s">
        <v>910</v>
      </c>
      <c r="B6" s="214" t="s">
        <v>911</v>
      </c>
      <c r="C6" s="214" t="s">
        <v>912</v>
      </c>
      <c r="D6" s="215" t="s">
        <v>913</v>
      </c>
      <c r="E6" s="215"/>
      <c r="F6" s="215"/>
      <c r="G6" s="215"/>
      <c r="H6" s="215"/>
      <c r="I6" s="215"/>
      <c r="J6" s="214" t="s">
        <v>914</v>
      </c>
    </row>
    <row r="7" spans="1:10">
      <c r="A7" s="214"/>
      <c r="B7" s="214"/>
      <c r="C7" s="214"/>
      <c r="D7" s="66" t="s">
        <v>915</v>
      </c>
      <c r="E7" s="67" t="s">
        <v>916</v>
      </c>
      <c r="F7" s="67" t="s">
        <v>917</v>
      </c>
      <c r="G7" s="67" t="s">
        <v>918</v>
      </c>
      <c r="H7" s="67" t="s">
        <v>919</v>
      </c>
      <c r="I7" s="67" t="s">
        <v>920</v>
      </c>
      <c r="J7" s="214"/>
    </row>
    <row r="8" spans="1:10" ht="15.75" thickTop="1" thickBot="1">
      <c r="A8" s="68">
        <v>1</v>
      </c>
      <c r="B8" s="209" t="s">
        <v>921</v>
      </c>
      <c r="C8" s="69" t="s">
        <v>922</v>
      </c>
      <c r="D8" s="70">
        <f t="shared" ref="D8:I8" si="0">D91</f>
        <v>0</v>
      </c>
      <c r="E8" s="70">
        <f t="shared" si="0"/>
        <v>17.260000000000002</v>
      </c>
      <c r="F8" s="70">
        <f t="shared" si="0"/>
        <v>389.43</v>
      </c>
      <c r="G8" s="70">
        <f>G91</f>
        <v>65.510000000000005</v>
      </c>
      <c r="H8" s="70">
        <f t="shared" si="0"/>
        <v>0</v>
      </c>
      <c r="I8" s="70">
        <f t="shared" si="0"/>
        <v>0</v>
      </c>
      <c r="J8" s="70">
        <f>SUM(D8:I8)</f>
        <v>472.2</v>
      </c>
    </row>
    <row r="9" spans="1:10" ht="15.75" thickTop="1" thickBot="1">
      <c r="A9" s="68">
        <v>2</v>
      </c>
      <c r="B9" s="209"/>
      <c r="C9" s="69" t="s">
        <v>923</v>
      </c>
      <c r="D9" s="70">
        <f t="shared" ref="D9:I9" si="1">D125</f>
        <v>0</v>
      </c>
      <c r="E9" s="70">
        <f t="shared" si="1"/>
        <v>43.07</v>
      </c>
      <c r="F9" s="70">
        <f t="shared" si="1"/>
        <v>292.37</v>
      </c>
      <c r="G9" s="70">
        <f>G125</f>
        <v>114.83</v>
      </c>
      <c r="H9" s="70">
        <f t="shared" si="1"/>
        <v>0</v>
      </c>
      <c r="I9" s="70">
        <f t="shared" si="1"/>
        <v>0</v>
      </c>
      <c r="J9" s="70">
        <f>SUM(D9:I9)</f>
        <v>450.27</v>
      </c>
    </row>
    <row r="10" spans="1:10" ht="15.75" thickTop="1" thickBot="1">
      <c r="A10" s="182">
        <v>3</v>
      </c>
      <c r="B10" s="209"/>
      <c r="C10" s="69" t="s">
        <v>924</v>
      </c>
      <c r="D10" s="70">
        <f t="shared" ref="D10:I10" si="2">D168</f>
        <v>0</v>
      </c>
      <c r="E10" s="70">
        <f t="shared" si="2"/>
        <v>39.549999999999997</v>
      </c>
      <c r="F10" s="70">
        <f t="shared" si="2"/>
        <v>337.2999999999999</v>
      </c>
      <c r="G10" s="70">
        <f>G168</f>
        <v>130.97999999999999</v>
      </c>
      <c r="H10" s="70">
        <f t="shared" si="2"/>
        <v>0</v>
      </c>
      <c r="I10" s="70">
        <f t="shared" si="2"/>
        <v>0</v>
      </c>
      <c r="J10" s="70">
        <f>SUM(D10:I10)</f>
        <v>507.82999999999993</v>
      </c>
    </row>
    <row r="11" spans="1:10" ht="15.75" thickTop="1" thickBot="1">
      <c r="A11" s="182">
        <v>4</v>
      </c>
      <c r="B11" s="209"/>
      <c r="C11" s="69" t="s">
        <v>925</v>
      </c>
      <c r="D11" s="71">
        <f t="shared" ref="D11" si="3">D212</f>
        <v>0</v>
      </c>
      <c r="E11" s="71">
        <f>E212</f>
        <v>75.349999999999994</v>
      </c>
      <c r="F11" s="71">
        <f>F212</f>
        <v>389.92000000000007</v>
      </c>
      <c r="G11" s="71">
        <f>G212</f>
        <v>165.66</v>
      </c>
      <c r="H11" s="71">
        <f>H212</f>
        <v>0</v>
      </c>
      <c r="I11" s="71">
        <f>I212</f>
        <v>0</v>
      </c>
      <c r="J11" s="70">
        <f>SUM(D11:I11)</f>
        <v>630.93000000000006</v>
      </c>
    </row>
    <row r="12" spans="1:10" ht="15.75" thickTop="1" thickBot="1">
      <c r="A12" s="182">
        <v>5</v>
      </c>
      <c r="B12" s="209"/>
      <c r="C12" s="69" t="s">
        <v>926</v>
      </c>
      <c r="D12" s="70">
        <f t="shared" ref="D12:I12" si="4">D252</f>
        <v>0</v>
      </c>
      <c r="E12" s="70">
        <f t="shared" si="4"/>
        <v>43.19</v>
      </c>
      <c r="F12" s="70">
        <f t="shared" si="4"/>
        <v>327.14999999999998</v>
      </c>
      <c r="G12" s="70">
        <f>G252</f>
        <v>95.300000000000011</v>
      </c>
      <c r="H12" s="70">
        <f t="shared" si="4"/>
        <v>0</v>
      </c>
      <c r="I12" s="70">
        <f t="shared" si="4"/>
        <v>0</v>
      </c>
      <c r="J12" s="70">
        <f>SUM(D12:I12)</f>
        <v>465.64</v>
      </c>
    </row>
    <row r="13" spans="1:10" ht="15.75" thickTop="1" thickBot="1">
      <c r="A13" s="182">
        <v>6</v>
      </c>
      <c r="B13" s="209"/>
      <c r="C13" s="69" t="s">
        <v>927</v>
      </c>
      <c r="D13" s="70">
        <f t="shared" ref="D13:I13" si="5">D303</f>
        <v>0</v>
      </c>
      <c r="E13" s="70">
        <f t="shared" si="5"/>
        <v>71.3</v>
      </c>
      <c r="F13" s="70">
        <f t="shared" si="5"/>
        <v>559.06000000000017</v>
      </c>
      <c r="G13" s="70">
        <f>G303</f>
        <v>152.43</v>
      </c>
      <c r="H13" s="70">
        <f t="shared" si="5"/>
        <v>79.490000000000009</v>
      </c>
      <c r="I13" s="70">
        <f t="shared" si="5"/>
        <v>0</v>
      </c>
      <c r="J13" s="70">
        <f>SUM(D13:I13)</f>
        <v>862.2800000000002</v>
      </c>
    </row>
    <row r="14" spans="1:10" ht="15.75" thickTop="1" thickBot="1">
      <c r="A14" s="182">
        <v>7</v>
      </c>
      <c r="B14" s="209"/>
      <c r="C14" s="69" t="s">
        <v>928</v>
      </c>
      <c r="D14" s="70">
        <f t="shared" ref="D14:I14" si="6">D322</f>
        <v>0</v>
      </c>
      <c r="E14" s="70">
        <f t="shared" si="6"/>
        <v>0</v>
      </c>
      <c r="F14" s="70">
        <f t="shared" si="6"/>
        <v>0</v>
      </c>
      <c r="G14" s="70">
        <f>G322</f>
        <v>44.22</v>
      </c>
      <c r="H14" s="70">
        <f t="shared" si="6"/>
        <v>291.43</v>
      </c>
      <c r="I14" s="70">
        <f t="shared" si="6"/>
        <v>0</v>
      </c>
      <c r="J14" s="70">
        <f>SUM(D14:I14)</f>
        <v>335.65</v>
      </c>
    </row>
    <row r="15" spans="1:10" ht="15.75" thickTop="1" thickBot="1">
      <c r="A15" s="182">
        <v>8</v>
      </c>
      <c r="B15" s="209"/>
      <c r="C15" s="69" t="s">
        <v>231</v>
      </c>
      <c r="D15" s="70">
        <f t="shared" ref="D15:F15" si="7">D370</f>
        <v>0</v>
      </c>
      <c r="E15" s="70">
        <f t="shared" si="7"/>
        <v>0</v>
      </c>
      <c r="F15" s="70">
        <f t="shared" si="7"/>
        <v>0</v>
      </c>
      <c r="G15" s="70">
        <f>G370</f>
        <v>87.63000000000001</v>
      </c>
      <c r="H15" s="70">
        <f>H370</f>
        <v>22.21</v>
      </c>
      <c r="I15" s="70">
        <f>I370</f>
        <v>20.57</v>
      </c>
      <c r="J15" s="156">
        <f>SUM(D15:I15)</f>
        <v>130.41</v>
      </c>
    </row>
    <row r="16" spans="1:10" ht="15.75" thickTop="1" thickBot="1">
      <c r="A16" s="182">
        <v>9</v>
      </c>
      <c r="B16" s="209"/>
      <c r="C16" s="69" t="s">
        <v>929</v>
      </c>
      <c r="D16" s="70">
        <f t="shared" ref="D16:H16" si="8">D420</f>
        <v>0</v>
      </c>
      <c r="E16" s="70">
        <f t="shared" si="8"/>
        <v>0</v>
      </c>
      <c r="F16" s="70">
        <f t="shared" si="8"/>
        <v>0</v>
      </c>
      <c r="G16" s="70">
        <f>G420</f>
        <v>378.88</v>
      </c>
      <c r="H16" s="70">
        <f t="shared" si="8"/>
        <v>139.43</v>
      </c>
      <c r="I16" s="70">
        <f>I420</f>
        <v>59.4</v>
      </c>
      <c r="J16" s="70">
        <f>SUM(D16:I16)</f>
        <v>577.70999999999992</v>
      </c>
    </row>
    <row r="17" spans="1:12" ht="15.75" thickTop="1" thickBot="1">
      <c r="A17" s="182">
        <v>10</v>
      </c>
      <c r="B17" s="209"/>
      <c r="C17" s="69" t="s">
        <v>930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51.92</v>
      </c>
      <c r="J17" s="70">
        <v>51.92</v>
      </c>
    </row>
    <row r="18" spans="1:12" ht="15.75" thickTop="1" thickBot="1">
      <c r="A18" s="182">
        <v>11</v>
      </c>
      <c r="B18" s="209"/>
      <c r="C18" s="69" t="s">
        <v>931</v>
      </c>
      <c r="D18" s="70">
        <f t="shared" ref="D18:I18" si="9">D348</f>
        <v>0</v>
      </c>
      <c r="E18" s="70">
        <f t="shared" si="9"/>
        <v>0</v>
      </c>
      <c r="F18" s="70">
        <f t="shared" si="9"/>
        <v>0</v>
      </c>
      <c r="G18" s="70">
        <f>G348</f>
        <v>237.43</v>
      </c>
      <c r="H18" s="70">
        <f t="shared" si="9"/>
        <v>10.47</v>
      </c>
      <c r="I18" s="70">
        <f t="shared" si="9"/>
        <v>196.42999999999998</v>
      </c>
      <c r="J18" s="70">
        <f>SUM(D18:I18)</f>
        <v>444.33</v>
      </c>
      <c r="L18" s="72">
        <f>SUM(J8:J18)</f>
        <v>4929.17</v>
      </c>
    </row>
    <row r="19" spans="1:12" ht="15" thickBot="1">
      <c r="A19" s="182">
        <v>12</v>
      </c>
      <c r="B19" s="210" t="s">
        <v>932</v>
      </c>
      <c r="C19" s="69" t="s">
        <v>933</v>
      </c>
      <c r="D19" s="70">
        <f t="shared" ref="D19" si="10">D492</f>
        <v>0</v>
      </c>
      <c r="E19" s="70">
        <f>E492</f>
        <v>155.45000000000002</v>
      </c>
      <c r="F19" s="70">
        <f>F492</f>
        <v>176.28</v>
      </c>
      <c r="G19" s="70">
        <f>G492</f>
        <v>324.87999999999994</v>
      </c>
      <c r="H19" s="70">
        <f>H492</f>
        <v>234.48000000000002</v>
      </c>
      <c r="I19" s="70">
        <f>I492</f>
        <v>0</v>
      </c>
      <c r="J19" s="70">
        <f>SUM(D19:I19)</f>
        <v>891.08999999999992</v>
      </c>
    </row>
    <row r="20" spans="1:12" ht="15" thickBot="1">
      <c r="A20" s="182">
        <v>13</v>
      </c>
      <c r="B20" s="210"/>
      <c r="C20" s="69" t="s">
        <v>517</v>
      </c>
      <c r="D20" s="70">
        <f t="shared" ref="D20:E20" si="11">D527</f>
        <v>0</v>
      </c>
      <c r="E20" s="70">
        <f t="shared" si="11"/>
        <v>42.89</v>
      </c>
      <c r="F20" s="70">
        <f>F527</f>
        <v>302.14000000000004</v>
      </c>
      <c r="G20" s="70">
        <f>G527</f>
        <v>57.400000000000006</v>
      </c>
      <c r="H20" s="70">
        <f>H527</f>
        <v>179.08999999999997</v>
      </c>
      <c r="I20" s="70">
        <f>I527</f>
        <v>0</v>
      </c>
      <c r="J20" s="70">
        <f>SUM(D20:I20)</f>
        <v>581.52</v>
      </c>
    </row>
    <row r="21" spans="1:12" ht="15" thickBot="1">
      <c r="A21" s="182">
        <v>14</v>
      </c>
      <c r="B21" s="210"/>
      <c r="C21" s="69" t="s">
        <v>934</v>
      </c>
      <c r="D21" s="70">
        <f t="shared" ref="D21:I21" si="12">D555</f>
        <v>0</v>
      </c>
      <c r="E21" s="70">
        <f t="shared" si="12"/>
        <v>0</v>
      </c>
      <c r="F21" s="70">
        <f t="shared" si="12"/>
        <v>263.8</v>
      </c>
      <c r="G21" s="70">
        <f>G555</f>
        <v>78.260000000000005</v>
      </c>
      <c r="H21" s="70">
        <f t="shared" si="12"/>
        <v>0</v>
      </c>
      <c r="I21" s="70">
        <f t="shared" si="12"/>
        <v>0</v>
      </c>
      <c r="J21" s="70">
        <f>SUM(D21:I21)</f>
        <v>342.06</v>
      </c>
    </row>
    <row r="22" spans="1:12" ht="15" thickBot="1">
      <c r="A22" s="182">
        <v>15</v>
      </c>
      <c r="B22" s="210"/>
      <c r="C22" s="69" t="s">
        <v>579</v>
      </c>
      <c r="D22" s="70">
        <f t="shared" ref="D22:I22" si="13">D625</f>
        <v>129.6</v>
      </c>
      <c r="E22" s="70">
        <f t="shared" si="13"/>
        <v>49.8</v>
      </c>
      <c r="F22" s="70">
        <f t="shared" si="13"/>
        <v>465.20000000000005</v>
      </c>
      <c r="G22" s="70">
        <f>G625</f>
        <v>275.89999999999998</v>
      </c>
      <c r="H22" s="70">
        <f t="shared" si="13"/>
        <v>149.85000000000002</v>
      </c>
      <c r="I22" s="70">
        <f t="shared" si="13"/>
        <v>0</v>
      </c>
      <c r="J22" s="70">
        <f>SUM(D22:I22)</f>
        <v>1070.3499999999999</v>
      </c>
    </row>
    <row r="23" spans="1:12" ht="15" thickBot="1">
      <c r="A23" s="182">
        <v>16</v>
      </c>
      <c r="B23" s="210"/>
      <c r="C23" s="69" t="s">
        <v>1341</v>
      </c>
      <c r="D23" s="70">
        <v>37.89</v>
      </c>
      <c r="E23" s="70">
        <f t="shared" ref="E23:I23" si="14">E706</f>
        <v>96.77000000000001</v>
      </c>
      <c r="F23" s="70">
        <f t="shared" si="14"/>
        <v>477.05999999999983</v>
      </c>
      <c r="G23" s="70">
        <f>G706</f>
        <v>328.69</v>
      </c>
      <c r="H23" s="70">
        <f t="shared" si="14"/>
        <v>0</v>
      </c>
      <c r="I23" s="70">
        <f t="shared" si="14"/>
        <v>0</v>
      </c>
      <c r="J23" s="70">
        <f>SUM(D23:I23)</f>
        <v>940.40999999999985</v>
      </c>
    </row>
    <row r="24" spans="1:12" s="53" customFormat="1" ht="15" thickBot="1">
      <c r="A24" s="182">
        <v>17</v>
      </c>
      <c r="B24" s="210"/>
      <c r="C24" s="69" t="s">
        <v>623</v>
      </c>
      <c r="D24" s="70">
        <f t="shared" ref="D24:I24" ca="1" si="15">D715</f>
        <v>0</v>
      </c>
      <c r="E24" s="70">
        <f t="shared" ca="1" si="15"/>
        <v>0</v>
      </c>
      <c r="F24" s="70">
        <f t="shared" ca="1" si="15"/>
        <v>0</v>
      </c>
      <c r="G24" s="70">
        <f ca="1">G715</f>
        <v>6.5</v>
      </c>
      <c r="H24" s="70">
        <f t="shared" ca="1" si="15"/>
        <v>168.76</v>
      </c>
      <c r="I24" s="70">
        <f t="shared" ca="1" si="15"/>
        <v>0</v>
      </c>
      <c r="J24" s="70">
        <f ca="1">SUM(D24:I24)</f>
        <v>175.26</v>
      </c>
    </row>
    <row r="25" spans="1:12" ht="15" thickBot="1">
      <c r="A25" s="182">
        <v>18</v>
      </c>
      <c r="B25" s="210"/>
      <c r="C25" s="69" t="s">
        <v>935</v>
      </c>
      <c r="D25" s="70">
        <f t="shared" ref="D25:I25" si="16">D735</f>
        <v>0</v>
      </c>
      <c r="E25" s="70">
        <f t="shared" si="16"/>
        <v>0</v>
      </c>
      <c r="F25" s="70">
        <f t="shared" si="16"/>
        <v>38.03</v>
      </c>
      <c r="G25" s="70">
        <f>G735</f>
        <v>79.030000000000015</v>
      </c>
      <c r="H25" s="70">
        <f t="shared" si="16"/>
        <v>139.53</v>
      </c>
      <c r="I25" s="70">
        <f t="shared" si="16"/>
        <v>0</v>
      </c>
      <c r="J25" s="70">
        <f>SUM(D25:I25)</f>
        <v>256.59000000000003</v>
      </c>
      <c r="L25" s="72">
        <f>L18+J19+J20+J21+J22+J23+J25</f>
        <v>9011.19</v>
      </c>
    </row>
    <row r="26" spans="1:12" ht="15" thickBot="1">
      <c r="A26" s="182">
        <v>19</v>
      </c>
      <c r="B26" s="210" t="s">
        <v>936</v>
      </c>
      <c r="C26" s="69" t="s">
        <v>931</v>
      </c>
      <c r="D26" s="70">
        <f t="shared" ref="D26:I26" si="17">D756</f>
        <v>0</v>
      </c>
      <c r="E26" s="70">
        <f t="shared" si="17"/>
        <v>0</v>
      </c>
      <c r="F26" s="70">
        <f t="shared" si="17"/>
        <v>0</v>
      </c>
      <c r="G26" s="70">
        <f>G756</f>
        <v>128.41000000000003</v>
      </c>
      <c r="H26" s="70">
        <f t="shared" si="17"/>
        <v>0</v>
      </c>
      <c r="I26" s="70">
        <f t="shared" si="17"/>
        <v>110.56</v>
      </c>
      <c r="J26" s="70">
        <f>SUM(D26:I26)</f>
        <v>238.97000000000003</v>
      </c>
    </row>
    <row r="27" spans="1:12" ht="15" thickBot="1">
      <c r="A27" s="182">
        <v>20</v>
      </c>
      <c r="B27" s="210"/>
      <c r="C27" s="69" t="s">
        <v>629</v>
      </c>
      <c r="D27" s="70">
        <f t="shared" ref="D27:I27" si="18">D789</f>
        <v>0</v>
      </c>
      <c r="E27" s="70">
        <f t="shared" si="18"/>
        <v>0</v>
      </c>
      <c r="F27" s="70">
        <f t="shared" si="18"/>
        <v>215.04999999999998</v>
      </c>
      <c r="G27" s="70">
        <f>G789</f>
        <v>105.73</v>
      </c>
      <c r="H27" s="70">
        <f t="shared" si="18"/>
        <v>0</v>
      </c>
      <c r="I27" s="70">
        <f t="shared" si="18"/>
        <v>108.37</v>
      </c>
      <c r="J27" s="70">
        <f>SUM(D27:I27)</f>
        <v>429.15</v>
      </c>
    </row>
    <row r="28" spans="1:12" ht="15" thickBot="1">
      <c r="A28" s="182">
        <v>21</v>
      </c>
      <c r="B28" s="210"/>
      <c r="C28" s="69" t="s">
        <v>937</v>
      </c>
      <c r="D28" s="70">
        <f t="shared" ref="D28:I28" si="19">D824</f>
        <v>0</v>
      </c>
      <c r="E28" s="70">
        <f t="shared" si="19"/>
        <v>18.93</v>
      </c>
      <c r="F28" s="70">
        <f t="shared" si="19"/>
        <v>245.02</v>
      </c>
      <c r="G28" s="70">
        <f>G824</f>
        <v>45.230000000000004</v>
      </c>
      <c r="H28" s="70">
        <f t="shared" si="19"/>
        <v>0</v>
      </c>
      <c r="I28" s="70">
        <f t="shared" si="19"/>
        <v>95.61</v>
      </c>
      <c r="J28" s="70">
        <f>SUM(D28:I28)</f>
        <v>404.79</v>
      </c>
    </row>
    <row r="29" spans="1:12" ht="15" thickBot="1">
      <c r="A29" s="182">
        <v>22</v>
      </c>
      <c r="B29" s="211" t="s">
        <v>938</v>
      </c>
      <c r="C29" s="69" t="s">
        <v>939</v>
      </c>
      <c r="D29" s="70">
        <f t="shared" ref="D29:I29" si="20">D850</f>
        <v>0</v>
      </c>
      <c r="E29" s="70">
        <f t="shared" si="20"/>
        <v>0</v>
      </c>
      <c r="F29" s="70">
        <f t="shared" si="20"/>
        <v>118.79999999999998</v>
      </c>
      <c r="G29" s="70">
        <f>G850</f>
        <v>108.83000000000001</v>
      </c>
      <c r="H29" s="70">
        <f t="shared" si="20"/>
        <v>156.5</v>
      </c>
      <c r="I29" s="70">
        <f t="shared" si="20"/>
        <v>6.25</v>
      </c>
      <c r="J29" s="70">
        <f>SUM(D29:I29)</f>
        <v>390.38</v>
      </c>
    </row>
    <row r="30" spans="1:12" ht="15" thickBot="1">
      <c r="A30" s="182">
        <v>23</v>
      </c>
      <c r="B30" s="211"/>
      <c r="C30" s="75" t="s">
        <v>629</v>
      </c>
      <c r="D30" s="76">
        <f t="shared" ref="D30:I30" si="21">D876</f>
        <v>0</v>
      </c>
      <c r="E30" s="76">
        <f t="shared" si="21"/>
        <v>0</v>
      </c>
      <c r="F30" s="76">
        <f t="shared" si="21"/>
        <v>187.33</v>
      </c>
      <c r="G30" s="76">
        <f>G876</f>
        <v>13.73</v>
      </c>
      <c r="H30" s="76">
        <f t="shared" si="21"/>
        <v>149.32</v>
      </c>
      <c r="I30" s="76">
        <f t="shared" si="21"/>
        <v>12.45</v>
      </c>
      <c r="J30" s="76">
        <f>SUM(D30:I30)</f>
        <v>362.83</v>
      </c>
    </row>
    <row r="31" spans="1:12" ht="15" thickBot="1">
      <c r="A31" s="182">
        <v>24</v>
      </c>
      <c r="B31" s="211"/>
      <c r="C31" s="75" t="s">
        <v>937</v>
      </c>
      <c r="D31" s="76">
        <f t="shared" ref="D31:I31" si="22">D905</f>
        <v>0</v>
      </c>
      <c r="E31" s="76">
        <f t="shared" si="22"/>
        <v>18.7</v>
      </c>
      <c r="F31" s="76">
        <f t="shared" si="22"/>
        <v>172</v>
      </c>
      <c r="G31" s="76">
        <f>G905</f>
        <v>216</v>
      </c>
      <c r="H31" s="76">
        <f t="shared" si="22"/>
        <v>0</v>
      </c>
      <c r="I31" s="76">
        <f t="shared" si="22"/>
        <v>12.45</v>
      </c>
      <c r="J31" s="76">
        <f>SUM(D31:I31)</f>
        <v>419.15</v>
      </c>
    </row>
    <row r="32" spans="1:12" ht="15" thickBot="1">
      <c r="A32" s="182">
        <v>25</v>
      </c>
      <c r="B32" s="211"/>
      <c r="C32" s="77" t="s">
        <v>940</v>
      </c>
      <c r="D32" s="78">
        <f t="shared" ref="D32:I32" si="23">D933</f>
        <v>0</v>
      </c>
      <c r="E32" s="78">
        <f t="shared" si="23"/>
        <v>0</v>
      </c>
      <c r="F32" s="78">
        <f t="shared" si="23"/>
        <v>138</v>
      </c>
      <c r="G32" s="78">
        <f>G933</f>
        <v>303.7</v>
      </c>
      <c r="H32" s="78">
        <f t="shared" si="23"/>
        <v>0</v>
      </c>
      <c r="I32" s="78">
        <f t="shared" si="23"/>
        <v>44.86</v>
      </c>
      <c r="J32" s="78">
        <f>SUM(D32:I32)</f>
        <v>486.56</v>
      </c>
    </row>
    <row r="33" spans="1:12" ht="15" thickBot="1">
      <c r="A33" s="182">
        <v>26</v>
      </c>
      <c r="B33" s="73" t="s">
        <v>1064</v>
      </c>
      <c r="C33" s="75" t="s">
        <v>1064</v>
      </c>
      <c r="D33" s="76">
        <f t="shared" ref="D33:I33" si="24">D959</f>
        <v>0</v>
      </c>
      <c r="E33" s="76">
        <f t="shared" si="24"/>
        <v>0</v>
      </c>
      <c r="F33" s="76">
        <f t="shared" si="24"/>
        <v>0</v>
      </c>
      <c r="G33" s="76">
        <f>G959</f>
        <v>225.59999999999997</v>
      </c>
      <c r="H33" s="76">
        <f t="shared" si="24"/>
        <v>69</v>
      </c>
      <c r="I33" s="76">
        <f t="shared" si="24"/>
        <v>0</v>
      </c>
      <c r="J33" s="79">
        <f>SUM(D33:I33)</f>
        <v>294.59999999999997</v>
      </c>
    </row>
    <row r="34" spans="1:12" ht="15" thickBot="1">
      <c r="A34" s="182">
        <v>27</v>
      </c>
      <c r="B34" s="73" t="s">
        <v>941</v>
      </c>
      <c r="C34" s="75" t="s">
        <v>942</v>
      </c>
      <c r="D34" s="76">
        <v>0</v>
      </c>
      <c r="E34" s="76">
        <v>0</v>
      </c>
      <c r="F34" s="76">
        <f>F1001</f>
        <v>34.119999999999997</v>
      </c>
      <c r="G34" s="76">
        <f>G1001</f>
        <v>27.669999999999998</v>
      </c>
      <c r="H34" s="76">
        <v>0</v>
      </c>
      <c r="I34" s="76">
        <v>0</v>
      </c>
      <c r="J34" s="79">
        <f>SUM(D34:I34)</f>
        <v>61.789999999999992</v>
      </c>
    </row>
    <row r="35" spans="1:12" ht="15" thickBot="1">
      <c r="A35" s="182">
        <v>28</v>
      </c>
      <c r="B35" s="73" t="s">
        <v>943</v>
      </c>
      <c r="C35" s="75" t="s">
        <v>944</v>
      </c>
      <c r="D35" s="76">
        <f t="shared" ref="D35:I35" si="25">D986</f>
        <v>0</v>
      </c>
      <c r="E35" s="76">
        <f t="shared" si="25"/>
        <v>0</v>
      </c>
      <c r="F35" s="76">
        <f t="shared" si="25"/>
        <v>141.50000000000003</v>
      </c>
      <c r="G35" s="76">
        <f>G986</f>
        <v>152.9</v>
      </c>
      <c r="H35" s="76">
        <f t="shared" si="25"/>
        <v>0</v>
      </c>
      <c r="I35" s="76">
        <f t="shared" si="25"/>
        <v>0</v>
      </c>
      <c r="J35" s="79">
        <f>SUM(D35:I35)</f>
        <v>294.40000000000003</v>
      </c>
    </row>
    <row r="36" spans="1:12" ht="15" thickBot="1">
      <c r="A36" s="182">
        <v>29</v>
      </c>
      <c r="B36" s="211" t="s">
        <v>945</v>
      </c>
      <c r="C36" s="75" t="s">
        <v>197</v>
      </c>
      <c r="D36" s="76">
        <f t="shared" ref="D36:E36" si="26">D1032</f>
        <v>0</v>
      </c>
      <c r="E36" s="76">
        <f t="shared" si="26"/>
        <v>0</v>
      </c>
      <c r="F36" s="76">
        <f>F1032</f>
        <v>0</v>
      </c>
      <c r="G36" s="76">
        <f>G1032</f>
        <v>379.28000000000003</v>
      </c>
      <c r="H36" s="76">
        <f>H1032</f>
        <v>0</v>
      </c>
      <c r="I36" s="76">
        <f>I1032</f>
        <v>193.5</v>
      </c>
      <c r="J36" s="79">
        <f>SUM(D36:I36)</f>
        <v>572.78</v>
      </c>
    </row>
    <row r="37" spans="1:12" ht="15" thickBot="1">
      <c r="A37" s="182">
        <v>30</v>
      </c>
      <c r="B37" s="212"/>
      <c r="C37" s="75" t="s">
        <v>1052</v>
      </c>
      <c r="D37" s="76">
        <f t="shared" ref="D37:I37" si="27">D1063</f>
        <v>0</v>
      </c>
      <c r="E37" s="76">
        <f t="shared" si="27"/>
        <v>0</v>
      </c>
      <c r="F37" s="76">
        <f t="shared" si="27"/>
        <v>333</v>
      </c>
      <c r="G37" s="76">
        <f>G1063</f>
        <v>149.60000000000002</v>
      </c>
      <c r="H37" s="76">
        <f t="shared" si="27"/>
        <v>0</v>
      </c>
      <c r="I37" s="76">
        <f t="shared" si="27"/>
        <v>151.26999999999998</v>
      </c>
      <c r="J37" s="79">
        <f>SUM(D37:I37)</f>
        <v>633.87</v>
      </c>
    </row>
    <row r="38" spans="1:12" ht="15" thickBot="1">
      <c r="A38" s="182">
        <v>31</v>
      </c>
      <c r="B38" s="212"/>
      <c r="C38" s="75" t="s">
        <v>1078</v>
      </c>
      <c r="D38" s="76">
        <f t="shared" ref="D38:E38" si="28">D1079</f>
        <v>0</v>
      </c>
      <c r="E38" s="76">
        <f t="shared" si="28"/>
        <v>0</v>
      </c>
      <c r="F38" s="76">
        <f>F1079</f>
        <v>11.9</v>
      </c>
      <c r="G38" s="76">
        <f>G1079</f>
        <v>93.6</v>
      </c>
      <c r="H38" s="76">
        <f>H1079</f>
        <v>52.2</v>
      </c>
      <c r="I38" s="76">
        <f>I1079</f>
        <v>0</v>
      </c>
      <c r="J38" s="79">
        <f>SUM(D38:I38)</f>
        <v>157.69999999999999</v>
      </c>
    </row>
    <row r="39" spans="1:12" ht="15" thickBot="1">
      <c r="A39" s="182">
        <v>32</v>
      </c>
      <c r="B39" s="212"/>
      <c r="C39" s="75" t="s">
        <v>1264</v>
      </c>
      <c r="D39" s="76">
        <f t="shared" ref="D39" si="29">D1114</f>
        <v>0</v>
      </c>
      <c r="E39" s="76">
        <f>E1114</f>
        <v>28.3</v>
      </c>
      <c r="F39" s="76">
        <f>F1114</f>
        <v>284.39999999999998</v>
      </c>
      <c r="G39" s="76">
        <f>G1114</f>
        <v>124.5</v>
      </c>
      <c r="H39" s="76">
        <f>H1114</f>
        <v>0</v>
      </c>
      <c r="I39" s="76">
        <f>I1114</f>
        <v>0</v>
      </c>
      <c r="J39" s="79">
        <f>SUM(D39:I39)</f>
        <v>437.2</v>
      </c>
    </row>
    <row r="40" spans="1:12" ht="15" thickBot="1">
      <c r="A40" s="182">
        <v>33</v>
      </c>
      <c r="B40" s="212"/>
      <c r="C40" s="75" t="s">
        <v>1267</v>
      </c>
      <c r="D40" s="76">
        <f t="shared" ref="D40" si="30">D1152</f>
        <v>0</v>
      </c>
      <c r="E40" s="76">
        <f>E1152</f>
        <v>28.5</v>
      </c>
      <c r="F40" s="76">
        <f>F1152</f>
        <v>379.29999999999995</v>
      </c>
      <c r="G40" s="76">
        <f>G1152</f>
        <v>141.30000000000001</v>
      </c>
      <c r="H40" s="76">
        <f>H1152</f>
        <v>0</v>
      </c>
      <c r="I40" s="76">
        <f>I1152</f>
        <v>0</v>
      </c>
      <c r="J40" s="79">
        <f>SUM(D40:I40)</f>
        <v>549.09999999999991</v>
      </c>
    </row>
    <row r="41" spans="1:12" ht="15" thickBot="1">
      <c r="A41" s="182">
        <v>34</v>
      </c>
      <c r="B41" s="212"/>
      <c r="C41" s="75" t="s">
        <v>1270</v>
      </c>
      <c r="D41" s="76">
        <f t="shared" ref="D41:I41" si="31">D1164</f>
        <v>0</v>
      </c>
      <c r="E41" s="76">
        <f>E1164</f>
        <v>0</v>
      </c>
      <c r="F41" s="76">
        <f>F1164</f>
        <v>12.2</v>
      </c>
      <c r="G41" s="76">
        <f>G1164</f>
        <v>40.5</v>
      </c>
      <c r="H41" s="76">
        <f>H1164</f>
        <v>0</v>
      </c>
      <c r="I41" s="76">
        <f t="shared" si="31"/>
        <v>0</v>
      </c>
      <c r="J41" s="79">
        <f>SUM(D41:I41)</f>
        <v>52.7</v>
      </c>
    </row>
    <row r="42" spans="1:12" s="53" customFormat="1" ht="15" thickBot="1">
      <c r="A42" s="182">
        <v>35</v>
      </c>
      <c r="B42" s="212"/>
      <c r="C42" s="170" t="s">
        <v>1275</v>
      </c>
      <c r="D42" s="76">
        <f t="shared" ref="D42:I42" si="32">D1196</f>
        <v>0</v>
      </c>
      <c r="E42" s="76">
        <f t="shared" si="32"/>
        <v>0</v>
      </c>
      <c r="F42" s="76">
        <f t="shared" si="32"/>
        <v>402</v>
      </c>
      <c r="G42" s="76">
        <f>G1196</f>
        <v>78.899999999999991</v>
      </c>
      <c r="H42" s="76">
        <f t="shared" si="32"/>
        <v>0</v>
      </c>
      <c r="I42" s="76">
        <f t="shared" si="32"/>
        <v>0</v>
      </c>
      <c r="J42" s="79">
        <f>SUM(D42:I42)</f>
        <v>480.9</v>
      </c>
    </row>
    <row r="43" spans="1:12" s="53" customFormat="1" ht="15" thickBot="1">
      <c r="A43" s="182">
        <v>36</v>
      </c>
      <c r="B43" s="213"/>
      <c r="C43" s="167" t="s">
        <v>1232</v>
      </c>
      <c r="D43" s="76">
        <f t="shared" ref="D43:I43" si="33">D1230</f>
        <v>0</v>
      </c>
      <c r="E43" s="76">
        <f t="shared" si="33"/>
        <v>0</v>
      </c>
      <c r="F43" s="76">
        <f>F1230</f>
        <v>21.2</v>
      </c>
      <c r="G43" s="76">
        <f>G1230</f>
        <v>103.39999999999999</v>
      </c>
      <c r="H43" s="76">
        <f>H1230</f>
        <v>191.45000000000002</v>
      </c>
      <c r="I43" s="76">
        <f t="shared" si="33"/>
        <v>0</v>
      </c>
      <c r="J43" s="79">
        <f>SUM(D43:I43)</f>
        <v>316.05</v>
      </c>
    </row>
    <row r="44" spans="1:12" ht="15" thickBot="1">
      <c r="A44" s="182">
        <v>37</v>
      </c>
      <c r="B44" s="206" t="s">
        <v>946</v>
      </c>
      <c r="C44" s="75" t="s">
        <v>629</v>
      </c>
      <c r="D44" s="76">
        <f t="shared" ref="D44:I44" si="34">D1249</f>
        <v>0</v>
      </c>
      <c r="E44" s="76">
        <f t="shared" si="34"/>
        <v>0</v>
      </c>
      <c r="F44" s="76">
        <f t="shared" si="34"/>
        <v>0</v>
      </c>
      <c r="G44" s="76">
        <f>G1249</f>
        <v>92.6</v>
      </c>
      <c r="H44" s="76">
        <f t="shared" si="34"/>
        <v>18</v>
      </c>
      <c r="I44" s="76">
        <f t="shared" si="34"/>
        <v>0</v>
      </c>
      <c r="J44" s="79">
        <f>SUM(D44:I44)</f>
        <v>110.6</v>
      </c>
    </row>
    <row r="45" spans="1:12" ht="15" thickBot="1">
      <c r="A45" s="182">
        <v>38</v>
      </c>
      <c r="B45" s="206"/>
      <c r="C45" s="80" t="s">
        <v>947</v>
      </c>
      <c r="D45" s="81">
        <f t="shared" ref="D45:I45" si="35">D1266</f>
        <v>0</v>
      </c>
      <c r="E45" s="81">
        <f t="shared" si="35"/>
        <v>0</v>
      </c>
      <c r="F45" s="81">
        <f t="shared" si="35"/>
        <v>0</v>
      </c>
      <c r="G45" s="81">
        <f>G1266</f>
        <v>47.800000000000004</v>
      </c>
      <c r="H45" s="81">
        <f t="shared" si="35"/>
        <v>5.8</v>
      </c>
      <c r="I45" s="81">
        <f t="shared" si="35"/>
        <v>0</v>
      </c>
      <c r="J45" s="82">
        <f>SUM(D45:I45)</f>
        <v>53.6</v>
      </c>
    </row>
    <row r="46" spans="1:12" ht="15" thickTop="1">
      <c r="A46" s="207" t="s">
        <v>948</v>
      </c>
      <c r="B46" s="207"/>
      <c r="C46" s="207"/>
      <c r="D46" s="83"/>
      <c r="E46" s="83"/>
      <c r="F46" s="83"/>
      <c r="G46" s="83"/>
      <c r="H46" s="84"/>
      <c r="I46" s="84"/>
      <c r="J46" s="83"/>
    </row>
    <row r="47" spans="1:12" ht="15" thickBot="1">
      <c r="A47" s="208" t="s">
        <v>886</v>
      </c>
      <c r="B47" s="208"/>
      <c r="C47" s="208"/>
      <c r="D47" s="85">
        <f ca="1">SUM(D8:D45)</f>
        <v>167.49</v>
      </c>
      <c r="E47" s="85">
        <f ca="1">SUM(E8:E46)</f>
        <v>729.05999999999983</v>
      </c>
      <c r="F47" s="85">
        <f ca="1">SUM(F8:F46)</f>
        <v>6713.56</v>
      </c>
      <c r="G47" s="85">
        <f ca="1">SUM(G8:G45)</f>
        <v>5202.8100000000004</v>
      </c>
      <c r="H47" s="86">
        <f ca="1">SUM(H8:H45)</f>
        <v>2057.0100000000002</v>
      </c>
      <c r="I47" s="86">
        <f ca="1">I8+I9+I10+I11+I12+I13+I14+I15+I16+I17+I18+I19+I20+I21+I22+I23+I24+I25+I26+I27+I28+I29+I30+I31+I32+I33+I34+I35+I36+I37+I38+I39+I40+I41+I42+I43+I44+I45</f>
        <v>1063.6400000000001</v>
      </c>
      <c r="J47" s="85">
        <f ca="1">I47+H47+G47+F47+E47+D47</f>
        <v>15933.57</v>
      </c>
      <c r="L47" s="72">
        <f ca="1">J47-'[1]Zestawienie pow.'!$J$45</f>
        <v>732.01999999999862</v>
      </c>
    </row>
    <row r="48" spans="1:12">
      <c r="D48" s="87" t="s">
        <v>949</v>
      </c>
      <c r="E48" s="88" t="s">
        <v>950</v>
      </c>
      <c r="F48" s="72"/>
      <c r="H48" s="87" t="s">
        <v>951</v>
      </c>
      <c r="I48" s="87" t="s">
        <v>952</v>
      </c>
      <c r="J48" s="72"/>
      <c r="L48" s="72">
        <f ca="1">J24-L47</f>
        <v>-530.86999999999864</v>
      </c>
    </row>
    <row r="49" spans="1:12">
      <c r="D49" s="87"/>
      <c r="E49" s="88" t="s">
        <v>953</v>
      </c>
      <c r="F49" s="72">
        <v>5882.68</v>
      </c>
      <c r="J49" s="72"/>
    </row>
    <row r="50" spans="1:12">
      <c r="D50" s="87"/>
      <c r="E50" s="88" t="s">
        <v>954</v>
      </c>
      <c r="F50" s="89">
        <f>F79+F86+F267+F277+F775+F776+F777+F778+F779+F781+F783+F784+F785+F786+F787+F788+ F857+F858+F859+F860+F861+F862+F866+F867+F868+F869+F870+F871+F872+F905+F933+F959+F1208</f>
        <v>767.6</v>
      </c>
      <c r="J50" s="72"/>
    </row>
    <row r="51" spans="1:12">
      <c r="D51" s="87"/>
      <c r="E51" s="88"/>
      <c r="F51" s="87" t="s">
        <v>955</v>
      </c>
      <c r="G51" s="72">
        <f>G77+G78+G112+G113+G114+G118+G145+G163+G180+G197+G205+G206+G208+G224+G226+G233+G234+G244+G261+G266+G270+G288+G290+G291+G313+G332+G333+G335+G336+G337+G338+G339+G340+G341+G342+G345+G432+G433+G437+G439+G440+G441+G442+G444+G445+G453+G454+G465+G466+G467+G470+G472+G473+G477+G478+G479+G480+G482+G483+G484+G485+G489+G490+G503+G504+G506+G510+G520+G536+G537+G539+G542+G585+G592+G593+G594+G595+G600+G601+G602+G603+G604+G605+G608+G609+G610+G611+G612+G618+G619+G620+G621+G622+G633+G650+G656+G660+G683+G684+G685+G686+G688+G692+G696+G704+G705+G713+G723+G724+G725+G726+G728+G729+G733+G744+G745+G746+G747+G749+G798+G799+G804+G806+G807+G957+G958+G1072+G1070+G1098+G1109+G1141+G1159+G1161+G1162+G1175+G1191+G1210+G1211+G1212+G1214+G1215+G1216+G1221+G1229</f>
        <v>1716.84</v>
      </c>
      <c r="J51" s="72"/>
    </row>
    <row r="52" spans="1:12">
      <c r="D52" s="87"/>
      <c r="E52" s="88"/>
      <c r="F52" s="88" t="s">
        <v>956</v>
      </c>
      <c r="G52" s="187">
        <f>G104+G142+G143+G146+G147+G183+G184+G232+G235+G268+G273+G278+G279+G280+G344+G431+G434+G435+G438+G443+G447+G460+G468+G507+G540+G563+G616+G617+G666+G668+G702+G703+G765+G766+G768+G770+G771+G772+G773+G774+G833+G841+G845+G863+G864+G874+G890+G891+G897+G898+G902+G903+G913+G914+G916+G917+G921+G930+G940+G941+G942+G943+G945+G946+G947+G948+G949+G950+G951+G952+G953+G954+G955+G971+G973+G982+G983+G984+G985+G995+G997+G1000+G1021+G1022+G1023+G1027+G1028+G1029+G1030+G1031+G1041+G1046+G1047+G1055+G1056+G1057+G1075+G1076+G1077+G1078+G1096+G1101+G1107+G1108+G1110+G1112+G1113+G1121+G1122+G1123+G1139+G1146+G1147+G1148+G1149+G1150+G1160+G1178+G1194+G1195+G1206+G1207+G1222+G1224+G1225</f>
        <v>2079.2199999999998</v>
      </c>
      <c r="H52" s="72">
        <v>1866.04</v>
      </c>
      <c r="I52" s="88" t="s">
        <v>951</v>
      </c>
      <c r="J52" s="72"/>
    </row>
    <row r="53" spans="1:12">
      <c r="D53" s="87"/>
      <c r="E53" s="88"/>
      <c r="F53" s="88" t="s">
        <v>957</v>
      </c>
      <c r="G53" s="90">
        <f>G663+G665+G667+G695+G98+G117+G150+G167+G185+G204+G207+G223+G228+G237+G263+G265+G272+G299+G314+G330+G331+G357+G358+G360+G361+G362+G363+G364+G366+G367+G368+G420+G449+G455+G521+G535+G551+G552+G553+G564+G569+G599+G613+G614+G635+G636+G748+G750+G751+G752+G754+G780+G812+G823+G889+G915+G918+G922+G925+G926+G927+G928+G966+G974+G1058+G1059+G1060+G1074+G1100+G1103+G1104+G1126+G1127+G1143+G1145+G1177+G1192+G1249+G1266</f>
        <v>1167.9499999999996</v>
      </c>
      <c r="H53" s="151">
        <f>H356+H359</f>
        <v>22.21</v>
      </c>
      <c r="I53" s="87" t="s">
        <v>1053</v>
      </c>
      <c r="J53" s="72"/>
      <c r="L53" s="72">
        <f ca="1">H47-H53-H54</f>
        <v>1866.0400000000002</v>
      </c>
    </row>
    <row r="54" spans="1:12">
      <c r="D54" s="87"/>
      <c r="E54" s="88"/>
      <c r="F54" s="88" t="s">
        <v>958</v>
      </c>
      <c r="G54" s="155">
        <f>G1010+G1011+G1012+G1013+G1014+G1015+G1016+G1017+G1019</f>
        <v>238.8</v>
      </c>
      <c r="H54" s="169">
        <v>168.76</v>
      </c>
      <c r="I54" t="s">
        <v>1076</v>
      </c>
      <c r="J54" s="72"/>
    </row>
    <row r="55" spans="1:12">
      <c r="D55" s="87"/>
      <c r="E55" s="88"/>
      <c r="F55" s="88"/>
      <c r="G55" s="72"/>
      <c r="H55" s="72"/>
      <c r="J55" s="72"/>
    </row>
    <row r="56" spans="1:12">
      <c r="D56" s="87"/>
      <c r="E56" s="88"/>
      <c r="F56" s="88"/>
      <c r="J56" s="72"/>
    </row>
    <row r="57" spans="1:12">
      <c r="A57" s="91"/>
      <c r="B57" s="91"/>
      <c r="C57" s="91"/>
      <c r="J57" s="72"/>
    </row>
    <row r="58" spans="1:12">
      <c r="A58" t="s">
        <v>959</v>
      </c>
      <c r="H58" s="72"/>
      <c r="I58" s="72"/>
    </row>
    <row r="60" spans="1:12">
      <c r="A60" t="s">
        <v>960</v>
      </c>
    </row>
    <row r="62" spans="1:12">
      <c r="A62" t="s">
        <v>961</v>
      </c>
    </row>
    <row r="64" spans="1:12">
      <c r="A64" s="92" t="s">
        <v>303</v>
      </c>
      <c r="B64" s="93" t="s">
        <v>304</v>
      </c>
      <c r="C64" s="94" t="s">
        <v>962</v>
      </c>
      <c r="D64" s="93" t="s">
        <v>963</v>
      </c>
      <c r="E64" s="95" t="s">
        <v>964</v>
      </c>
      <c r="F64" s="95" t="s">
        <v>965</v>
      </c>
      <c r="G64" s="95" t="s">
        <v>966</v>
      </c>
      <c r="H64" s="95" t="s">
        <v>967</v>
      </c>
      <c r="I64" s="95" t="s">
        <v>968</v>
      </c>
      <c r="J64" s="95" t="s">
        <v>914</v>
      </c>
    </row>
    <row r="65" spans="1:12">
      <c r="A65" s="68">
        <v>1</v>
      </c>
      <c r="B65" s="69" t="str">
        <f>'BRYŁA A'!C11</f>
        <v>Sala chorych</v>
      </c>
      <c r="C65" s="96" t="s">
        <v>4</v>
      </c>
      <c r="D65" s="96"/>
      <c r="E65" s="96"/>
      <c r="F65" s="96">
        <f t="shared" ref="F65:F76" si="36">J65</f>
        <v>44.43</v>
      </c>
      <c r="G65" s="96"/>
      <c r="H65" s="96"/>
      <c r="I65" s="96"/>
      <c r="J65" s="96">
        <v>44.43</v>
      </c>
      <c r="L65">
        <f>J65</f>
        <v>44.43</v>
      </c>
    </row>
    <row r="66" spans="1:12">
      <c r="A66" s="68">
        <v>2</v>
      </c>
      <c r="B66" s="69" t="str">
        <f>'BRYŁA A'!C12</f>
        <v>Łazienka pacjentów</v>
      </c>
      <c r="C66" s="96" t="s">
        <v>6</v>
      </c>
      <c r="D66" s="96"/>
      <c r="E66" s="96"/>
      <c r="F66" s="96">
        <f t="shared" si="36"/>
        <v>4.16</v>
      </c>
      <c r="G66" s="96"/>
      <c r="H66" s="96"/>
      <c r="I66" s="96"/>
      <c r="J66" s="96">
        <v>4.16</v>
      </c>
    </row>
    <row r="67" spans="1:12">
      <c r="A67" s="184">
        <v>3</v>
      </c>
      <c r="B67" s="69" t="str">
        <f>'BRYŁA A'!C13</f>
        <v>Sala chorych</v>
      </c>
      <c r="C67" s="96" t="s">
        <v>8</v>
      </c>
      <c r="D67" s="96"/>
      <c r="E67" s="96"/>
      <c r="F67" s="96">
        <f t="shared" si="36"/>
        <v>39.950000000000003</v>
      </c>
      <c r="G67" s="96"/>
      <c r="H67" s="96"/>
      <c r="I67" s="96"/>
      <c r="J67" s="96">
        <v>39.950000000000003</v>
      </c>
      <c r="L67">
        <f>J67</f>
        <v>39.950000000000003</v>
      </c>
    </row>
    <row r="68" spans="1:12">
      <c r="A68" s="184">
        <v>4</v>
      </c>
      <c r="B68" s="69" t="str">
        <f>'BRYŁA A'!C14</f>
        <v>Łazienka pacjentów</v>
      </c>
      <c r="C68" s="96" t="s">
        <v>9</v>
      </c>
      <c r="D68" s="96"/>
      <c r="E68" s="96"/>
      <c r="F68" s="96">
        <f t="shared" si="36"/>
        <v>4.16</v>
      </c>
      <c r="G68" s="96"/>
      <c r="H68" s="96"/>
      <c r="I68" s="96"/>
      <c r="J68" s="96">
        <v>4.16</v>
      </c>
    </row>
    <row r="69" spans="1:12">
      <c r="A69" s="184">
        <v>5</v>
      </c>
      <c r="B69" s="69" t="str">
        <f>'BRYŁA A'!C15</f>
        <v>Sala chorych</v>
      </c>
      <c r="C69" s="96" t="s">
        <v>11</v>
      </c>
      <c r="D69" s="96"/>
      <c r="E69" s="96"/>
      <c r="F69" s="96">
        <f t="shared" si="36"/>
        <v>34.06</v>
      </c>
      <c r="G69" s="96"/>
      <c r="H69" s="96"/>
      <c r="I69" s="96"/>
      <c r="J69" s="96">
        <v>34.06</v>
      </c>
      <c r="L69">
        <f>J69</f>
        <v>34.06</v>
      </c>
    </row>
    <row r="70" spans="1:12">
      <c r="A70" s="184">
        <v>6</v>
      </c>
      <c r="B70" s="69" t="str">
        <f>'BRYŁA A'!C16</f>
        <v>Sala chorych</v>
      </c>
      <c r="C70" s="96" t="s">
        <v>12</v>
      </c>
      <c r="D70" s="96"/>
      <c r="E70" s="96"/>
      <c r="F70" s="96">
        <f t="shared" si="36"/>
        <v>36.47</v>
      </c>
      <c r="G70" s="96"/>
      <c r="H70" s="96"/>
      <c r="I70" s="96"/>
      <c r="J70" s="96">
        <v>36.47</v>
      </c>
      <c r="L70">
        <f>J70</f>
        <v>36.47</v>
      </c>
    </row>
    <row r="71" spans="1:12">
      <c r="A71" s="184">
        <v>7</v>
      </c>
      <c r="B71" s="69" t="str">
        <f>'BRYŁA A'!C17</f>
        <v>Łazienka pacjentów</v>
      </c>
      <c r="C71" s="96" t="s">
        <v>13</v>
      </c>
      <c r="D71" s="96"/>
      <c r="E71" s="96"/>
      <c r="F71" s="96">
        <f t="shared" si="36"/>
        <v>4.16</v>
      </c>
      <c r="G71" s="96"/>
      <c r="H71" s="96"/>
      <c r="I71" s="96"/>
      <c r="J71" s="96">
        <v>4.16</v>
      </c>
    </row>
    <row r="72" spans="1:12">
      <c r="A72" s="184">
        <v>8</v>
      </c>
      <c r="B72" s="69" t="str">
        <f>'BRYŁA A'!C18</f>
        <v>Sala chorych</v>
      </c>
      <c r="C72" s="96" t="s">
        <v>14</v>
      </c>
      <c r="D72" s="96"/>
      <c r="E72" s="96"/>
      <c r="F72" s="96">
        <f t="shared" si="36"/>
        <v>46.61</v>
      </c>
      <c r="G72" s="96"/>
      <c r="H72" s="96"/>
      <c r="I72" s="96"/>
      <c r="J72" s="96">
        <v>46.61</v>
      </c>
      <c r="L72">
        <f>J72</f>
        <v>46.61</v>
      </c>
    </row>
    <row r="73" spans="1:12">
      <c r="A73" s="184">
        <v>9</v>
      </c>
      <c r="B73" s="69" t="str">
        <f>'BRYŁA A'!C19</f>
        <v>Łazienka pacjentów</v>
      </c>
      <c r="C73" s="96" t="s">
        <v>15</v>
      </c>
      <c r="D73" s="96"/>
      <c r="E73" s="96"/>
      <c r="F73" s="96">
        <f t="shared" si="36"/>
        <v>4.16</v>
      </c>
      <c r="G73" s="96"/>
      <c r="H73" s="96"/>
      <c r="I73" s="96"/>
      <c r="J73" s="96">
        <v>4.16</v>
      </c>
    </row>
    <row r="74" spans="1:12">
      <c r="A74" s="184">
        <v>10</v>
      </c>
      <c r="B74" s="69" t="str">
        <f>'BRYŁA A'!C20</f>
        <v>Kuchenka oddziałowa</v>
      </c>
      <c r="C74" s="96">
        <v>71</v>
      </c>
      <c r="D74" s="96"/>
      <c r="E74" s="96"/>
      <c r="F74" s="96">
        <f t="shared" si="36"/>
        <v>13.09</v>
      </c>
      <c r="G74" s="96"/>
      <c r="H74" s="96"/>
      <c r="I74" s="96"/>
      <c r="J74" s="96">
        <v>13.09</v>
      </c>
      <c r="L74">
        <f>J74</f>
        <v>13.09</v>
      </c>
    </row>
    <row r="75" spans="1:12">
      <c r="A75" s="184">
        <v>11</v>
      </c>
      <c r="B75" s="69" t="str">
        <f>'BRYŁA A'!C21</f>
        <v>Komunikacja</v>
      </c>
      <c r="C75" s="96" t="s">
        <v>17</v>
      </c>
      <c r="D75" s="96"/>
      <c r="E75" s="96"/>
      <c r="F75" s="96">
        <f t="shared" si="36"/>
        <v>6.36</v>
      </c>
      <c r="G75" s="96"/>
      <c r="H75" s="96"/>
      <c r="I75" s="96"/>
      <c r="J75" s="96">
        <v>6.36</v>
      </c>
      <c r="L75">
        <f>J75</f>
        <v>6.36</v>
      </c>
    </row>
    <row r="76" spans="1:12">
      <c r="A76" s="184">
        <v>12</v>
      </c>
      <c r="B76" s="69" t="str">
        <f>'BRYŁA A'!C22</f>
        <v>W.c</v>
      </c>
      <c r="C76" s="96" t="s">
        <v>19</v>
      </c>
      <c r="D76" s="96"/>
      <c r="E76" s="96"/>
      <c r="F76" s="96">
        <f t="shared" si="36"/>
        <v>9.98</v>
      </c>
      <c r="G76" s="96"/>
      <c r="H76" s="96"/>
      <c r="I76" s="96"/>
      <c r="J76" s="96">
        <v>9.98</v>
      </c>
    </row>
    <row r="77" spans="1:12">
      <c r="A77" s="184">
        <v>13</v>
      </c>
      <c r="B77" s="69" t="str">
        <f>'BRYŁA A'!C23</f>
        <v>Pokój ordynatora</v>
      </c>
      <c r="C77" s="96" t="s">
        <v>21</v>
      </c>
      <c r="D77" s="96"/>
      <c r="E77" s="96"/>
      <c r="F77" s="96"/>
      <c r="G77" s="96">
        <f>J77</f>
        <v>26.24</v>
      </c>
      <c r="H77" s="96"/>
      <c r="I77" s="96"/>
      <c r="J77" s="96">
        <v>26.24</v>
      </c>
      <c r="L77">
        <f>J77</f>
        <v>26.24</v>
      </c>
    </row>
    <row r="78" spans="1:12">
      <c r="A78" s="184">
        <v>14</v>
      </c>
      <c r="B78" s="69" t="str">
        <f>'BRYŁA A'!C24</f>
        <v>Pokój lekarzy</v>
      </c>
      <c r="C78" s="96" t="s">
        <v>23</v>
      </c>
      <c r="D78" s="96"/>
      <c r="E78" s="96"/>
      <c r="F78" s="96"/>
      <c r="G78" s="96">
        <f>J78</f>
        <v>39.270000000000003</v>
      </c>
      <c r="H78" s="96"/>
      <c r="I78" s="96"/>
      <c r="J78" s="96">
        <v>39.270000000000003</v>
      </c>
      <c r="L78">
        <f>J78</f>
        <v>39.270000000000003</v>
      </c>
    </row>
    <row r="79" spans="1:12">
      <c r="A79" s="184">
        <v>15</v>
      </c>
      <c r="B79" s="69" t="str">
        <f>'BRYŁA A'!C25</f>
        <v>Magazynek</v>
      </c>
      <c r="C79" s="96" t="s">
        <v>25</v>
      </c>
      <c r="D79" s="96"/>
      <c r="E79" s="96"/>
      <c r="F79" s="97">
        <f>J79</f>
        <v>10.51</v>
      </c>
      <c r="G79" s="96"/>
      <c r="H79" s="96"/>
      <c r="I79" s="96"/>
      <c r="J79" s="96">
        <v>10.51</v>
      </c>
      <c r="L79">
        <f>J79</f>
        <v>10.51</v>
      </c>
    </row>
    <row r="80" spans="1:12">
      <c r="A80" s="184">
        <v>16</v>
      </c>
      <c r="B80" s="69" t="str">
        <f>'BRYŁA A'!C26</f>
        <v>Łazienka N/N</v>
      </c>
      <c r="C80" s="96">
        <v>73</v>
      </c>
      <c r="D80" s="98"/>
      <c r="E80" s="68"/>
      <c r="F80" s="96">
        <f>J80</f>
        <v>11.07</v>
      </c>
      <c r="G80" s="96"/>
      <c r="H80" s="96"/>
      <c r="I80" s="96"/>
      <c r="J80" s="96">
        <v>11.07</v>
      </c>
    </row>
    <row r="81" spans="1:12">
      <c r="A81" s="184">
        <v>17</v>
      </c>
      <c r="B81" s="69" t="str">
        <f>'BRYŁA A'!C27</f>
        <v>Gabinet zabiegowy</v>
      </c>
      <c r="C81" s="96">
        <v>74</v>
      </c>
      <c r="D81" s="99"/>
      <c r="E81" s="96">
        <f>J81</f>
        <v>17.260000000000002</v>
      </c>
      <c r="F81" s="96"/>
      <c r="G81" s="96"/>
      <c r="H81" s="96"/>
      <c r="I81" s="96"/>
      <c r="J81" s="96">
        <v>17.260000000000002</v>
      </c>
      <c r="L81">
        <f t="shared" ref="L81:L88" si="37">J81</f>
        <v>17.260000000000002</v>
      </c>
    </row>
    <row r="82" spans="1:12">
      <c r="A82" s="184">
        <v>18</v>
      </c>
      <c r="B82" s="75" t="str">
        <f>'BRYŁA A'!C28</f>
        <v>Punkt pielęgniarski</v>
      </c>
      <c r="C82" s="73">
        <v>75</v>
      </c>
      <c r="D82" s="73"/>
      <c r="E82" s="73"/>
      <c r="F82" s="73">
        <f t="shared" ref="F82:F90" si="38">J82</f>
        <v>13.28</v>
      </c>
      <c r="G82" s="73"/>
      <c r="H82" s="73"/>
      <c r="I82" s="73"/>
      <c r="J82" s="73">
        <v>13.28</v>
      </c>
      <c r="L82">
        <f t="shared" si="37"/>
        <v>13.28</v>
      </c>
    </row>
    <row r="83" spans="1:12">
      <c r="A83" s="184">
        <v>19</v>
      </c>
      <c r="B83" s="75" t="str">
        <f>'BRYŁA A'!C29</f>
        <v>Pokój badań</v>
      </c>
      <c r="C83" s="73">
        <v>76</v>
      </c>
      <c r="D83" s="73"/>
      <c r="E83" s="73"/>
      <c r="F83" s="73">
        <f t="shared" si="38"/>
        <v>12.91</v>
      </c>
      <c r="G83" s="73"/>
      <c r="H83" s="73"/>
      <c r="I83" s="73"/>
      <c r="J83" s="73">
        <v>12.91</v>
      </c>
      <c r="L83">
        <f t="shared" si="37"/>
        <v>12.91</v>
      </c>
    </row>
    <row r="84" spans="1:12">
      <c r="A84" s="184">
        <v>20</v>
      </c>
      <c r="B84" s="75" t="str">
        <f>'BRYŁA A'!C30</f>
        <v>Przedsionek brudownika</v>
      </c>
      <c r="C84" s="73">
        <v>77</v>
      </c>
      <c r="D84" s="73"/>
      <c r="E84" s="73"/>
      <c r="F84" s="73">
        <f t="shared" si="38"/>
        <v>4</v>
      </c>
      <c r="G84" s="73"/>
      <c r="H84" s="73"/>
      <c r="I84" s="73"/>
      <c r="J84" s="73">
        <v>4</v>
      </c>
      <c r="L84">
        <f t="shared" si="37"/>
        <v>4</v>
      </c>
    </row>
    <row r="85" spans="1:12">
      <c r="A85" s="184">
        <v>21</v>
      </c>
      <c r="B85" s="75" t="str">
        <f>'BRYŁA A'!C31</f>
        <v>Brudownik</v>
      </c>
      <c r="C85" s="73">
        <v>78</v>
      </c>
      <c r="D85" s="73"/>
      <c r="E85" s="73"/>
      <c r="F85" s="73">
        <f t="shared" si="38"/>
        <v>5.47</v>
      </c>
      <c r="G85" s="73"/>
      <c r="H85" s="73"/>
      <c r="I85" s="73"/>
      <c r="J85" s="73">
        <v>5.47</v>
      </c>
      <c r="L85">
        <f t="shared" si="37"/>
        <v>5.47</v>
      </c>
    </row>
    <row r="86" spans="1:12">
      <c r="A86" s="184">
        <v>22</v>
      </c>
      <c r="B86" s="75" t="str">
        <f>'BRYŁA A'!C32</f>
        <v>Mag.pościeli czystej</v>
      </c>
      <c r="C86" s="73">
        <v>79</v>
      </c>
      <c r="D86" s="73"/>
      <c r="E86" s="73"/>
      <c r="F86" s="100">
        <f t="shared" si="38"/>
        <v>2.9</v>
      </c>
      <c r="G86" s="73"/>
      <c r="H86" s="73"/>
      <c r="I86" s="73"/>
      <c r="J86" s="73">
        <v>2.9</v>
      </c>
      <c r="L86">
        <f t="shared" si="37"/>
        <v>2.9</v>
      </c>
    </row>
    <row r="87" spans="1:12">
      <c r="A87" s="184">
        <v>23</v>
      </c>
      <c r="B87" s="75" t="str">
        <f>'BRYŁA A'!C33</f>
        <v>Przedsionek</v>
      </c>
      <c r="C87" s="73" t="s">
        <v>34</v>
      </c>
      <c r="D87" s="73"/>
      <c r="E87" s="73"/>
      <c r="F87" s="73">
        <f t="shared" si="38"/>
        <v>1.84</v>
      </c>
      <c r="G87" s="73"/>
      <c r="H87" s="73"/>
      <c r="I87" s="73"/>
      <c r="J87" s="73">
        <v>1.84</v>
      </c>
      <c r="L87">
        <f t="shared" si="37"/>
        <v>1.84</v>
      </c>
    </row>
    <row r="88" spans="1:12">
      <c r="A88" s="184">
        <v>24</v>
      </c>
      <c r="B88" s="75" t="str">
        <f>'BRYŁA A'!C34</f>
        <v>Pokój jednołóżkowy</v>
      </c>
      <c r="C88" s="73" t="s">
        <v>36</v>
      </c>
      <c r="D88" s="73"/>
      <c r="E88" s="73"/>
      <c r="F88" s="73">
        <f t="shared" si="38"/>
        <v>8.8000000000000007</v>
      </c>
      <c r="G88" s="73"/>
      <c r="H88" s="73"/>
      <c r="I88" s="73"/>
      <c r="J88" s="73">
        <v>8.8000000000000007</v>
      </c>
      <c r="L88">
        <f t="shared" si="37"/>
        <v>8.8000000000000007</v>
      </c>
    </row>
    <row r="89" spans="1:12">
      <c r="A89" s="184">
        <v>25</v>
      </c>
      <c r="B89" s="75" t="str">
        <f>'BRYŁA A'!C35</f>
        <v>Łazienka</v>
      </c>
      <c r="C89" s="73" t="s">
        <v>38</v>
      </c>
      <c r="D89" s="73"/>
      <c r="E89" s="73"/>
      <c r="F89" s="73">
        <f t="shared" si="38"/>
        <v>2.33</v>
      </c>
      <c r="G89" s="73"/>
      <c r="H89" s="73"/>
      <c r="I89" s="73"/>
      <c r="J89" s="73">
        <v>2.33</v>
      </c>
    </row>
    <row r="90" spans="1:12">
      <c r="A90" s="184">
        <v>26</v>
      </c>
      <c r="B90" s="75" t="str">
        <f>'BRYŁA A'!C36</f>
        <v>Komunikacja</v>
      </c>
      <c r="C90" s="73">
        <v>81</v>
      </c>
      <c r="D90" s="73"/>
      <c r="E90" s="73"/>
      <c r="F90" s="73">
        <f t="shared" si="38"/>
        <v>68.73</v>
      </c>
      <c r="G90" s="73"/>
      <c r="H90" s="73"/>
      <c r="I90" s="73"/>
      <c r="J90" s="73">
        <v>68.73</v>
      </c>
      <c r="L90">
        <f>J90</f>
        <v>68.73</v>
      </c>
    </row>
    <row r="91" spans="1:12">
      <c r="A91" s="73"/>
      <c r="B91" s="101" t="s">
        <v>886</v>
      </c>
      <c r="C91" s="73"/>
      <c r="D91" s="92"/>
      <c r="E91" s="92">
        <f>SUM(E65:E90)</f>
        <v>17.260000000000002</v>
      </c>
      <c r="F91" s="92">
        <f>SUM(F65:F90)</f>
        <v>389.43</v>
      </c>
      <c r="G91" s="92">
        <f>SUM(G65:G90)</f>
        <v>65.510000000000005</v>
      </c>
      <c r="H91" s="92"/>
      <c r="I91" s="92"/>
      <c r="J91" s="73"/>
    </row>
    <row r="92" spans="1:12">
      <c r="A92" s="203" t="s">
        <v>969</v>
      </c>
      <c r="B92" s="203"/>
      <c r="C92" s="203"/>
      <c r="D92" s="203"/>
      <c r="E92" s="203"/>
      <c r="F92" s="203"/>
      <c r="G92" s="203"/>
      <c r="H92" s="75"/>
      <c r="I92" s="75"/>
      <c r="J92" s="92">
        <f>SUM(J65:J91)</f>
        <v>472.19999999999993</v>
      </c>
    </row>
    <row r="95" spans="1:12">
      <c r="A95" t="s">
        <v>970</v>
      </c>
    </row>
    <row r="97" spans="1:12">
      <c r="A97" s="92" t="s">
        <v>971</v>
      </c>
      <c r="B97" s="93" t="s">
        <v>304</v>
      </c>
      <c r="C97" s="94" t="str">
        <f>C64</f>
        <v>Nr pom.</v>
      </c>
      <c r="D97" s="93" t="s">
        <v>963</v>
      </c>
      <c r="E97" s="93" t="s">
        <v>964</v>
      </c>
      <c r="F97" s="93" t="s">
        <v>965</v>
      </c>
      <c r="G97" s="93" t="s">
        <v>966</v>
      </c>
      <c r="H97" s="93" t="s">
        <v>967</v>
      </c>
      <c r="I97" s="93" t="s">
        <v>968</v>
      </c>
      <c r="J97" s="95" t="s">
        <v>914</v>
      </c>
    </row>
    <row r="98" spans="1:12">
      <c r="A98" s="102">
        <v>1</v>
      </c>
      <c r="B98" s="69" t="str">
        <f>'BRYŁA A'!C45</f>
        <v>Sekretariat</v>
      </c>
      <c r="C98" s="96">
        <v>164</v>
      </c>
      <c r="D98" s="96"/>
      <c r="E98" s="96"/>
      <c r="F98" s="96"/>
      <c r="G98" s="103">
        <f>J98</f>
        <v>31.12</v>
      </c>
      <c r="H98" s="96"/>
      <c r="I98" s="96"/>
      <c r="J98" s="96">
        <v>31.12</v>
      </c>
      <c r="L98">
        <f>J98</f>
        <v>31.12</v>
      </c>
    </row>
    <row r="99" spans="1:12">
      <c r="A99" s="102">
        <v>2</v>
      </c>
      <c r="B99" s="69" t="str">
        <f>'BRYŁA A'!C46</f>
        <v>Sala chorych</v>
      </c>
      <c r="C99" s="96" t="s">
        <v>47</v>
      </c>
      <c r="D99" s="96"/>
      <c r="E99" s="96"/>
      <c r="F99" s="96">
        <f>J99</f>
        <v>44.43</v>
      </c>
      <c r="G99" s="96"/>
      <c r="H99" s="96"/>
      <c r="I99" s="96"/>
      <c r="J99" s="96">
        <v>44.43</v>
      </c>
      <c r="L99">
        <f>J99</f>
        <v>44.43</v>
      </c>
    </row>
    <row r="100" spans="1:12">
      <c r="A100" s="102">
        <v>3</v>
      </c>
      <c r="B100" s="69" t="str">
        <f>'BRYŁA A'!C47</f>
        <v>Łazienka pacjentów</v>
      </c>
      <c r="C100" s="96" t="s">
        <v>49</v>
      </c>
      <c r="D100" s="96"/>
      <c r="E100" s="96"/>
      <c r="F100" s="96">
        <f>J100</f>
        <v>4.16</v>
      </c>
      <c r="G100" s="96"/>
      <c r="H100" s="96"/>
      <c r="I100" s="96"/>
      <c r="J100" s="96">
        <v>4.16</v>
      </c>
    </row>
    <row r="101" spans="1:12">
      <c r="A101" s="102">
        <v>4</v>
      </c>
      <c r="B101" s="69" t="str">
        <f>'BRYŁA A'!C48</f>
        <v>Sala chorych</v>
      </c>
      <c r="C101" s="96" t="s">
        <v>50</v>
      </c>
      <c r="D101" s="96"/>
      <c r="E101" s="96"/>
      <c r="F101" s="96">
        <f>J101</f>
        <v>39.950000000000003</v>
      </c>
      <c r="G101" s="96"/>
      <c r="H101" s="96"/>
      <c r="I101" s="96"/>
      <c r="J101" s="96">
        <v>39.950000000000003</v>
      </c>
      <c r="L101">
        <f>J101</f>
        <v>39.950000000000003</v>
      </c>
    </row>
    <row r="102" spans="1:12">
      <c r="A102" s="102">
        <v>5</v>
      </c>
      <c r="B102" s="69" t="str">
        <f>'BRYŁA A'!C49</f>
        <v>Łazienka</v>
      </c>
      <c r="C102" s="96" t="s">
        <v>51</v>
      </c>
      <c r="D102" s="96"/>
      <c r="E102" s="96"/>
      <c r="F102" s="96">
        <f>J102</f>
        <v>4.16</v>
      </c>
      <c r="G102" s="96"/>
      <c r="H102" s="96"/>
      <c r="I102" s="96"/>
      <c r="J102" s="96">
        <v>4.16</v>
      </c>
    </row>
    <row r="103" spans="1:12">
      <c r="A103" s="102">
        <v>6</v>
      </c>
      <c r="B103" s="69" t="str">
        <f>'BRYŁA A'!C50</f>
        <v>Sala chorych</v>
      </c>
      <c r="C103" s="96" t="s">
        <v>53</v>
      </c>
      <c r="D103" s="96"/>
      <c r="E103" s="96"/>
      <c r="F103" s="96">
        <f>J103</f>
        <v>34.06</v>
      </c>
      <c r="G103" s="96"/>
      <c r="H103" s="96"/>
      <c r="I103" s="96"/>
      <c r="J103" s="96">
        <v>34.06</v>
      </c>
      <c r="L103">
        <f>J103</f>
        <v>34.06</v>
      </c>
    </row>
    <row r="104" spans="1:12">
      <c r="A104" s="102">
        <v>7</v>
      </c>
      <c r="B104" s="69" t="str">
        <f>'BRYŁA A'!C51</f>
        <v>Pom.oddziałowej</v>
      </c>
      <c r="C104" s="96" t="s">
        <v>54</v>
      </c>
      <c r="D104" s="96"/>
      <c r="E104" s="96"/>
      <c r="F104" s="96"/>
      <c r="G104" s="97">
        <f>J104</f>
        <v>5.9</v>
      </c>
      <c r="H104" s="96"/>
      <c r="I104" s="96"/>
      <c r="J104" s="96">
        <v>5.9</v>
      </c>
      <c r="L104">
        <f>J104</f>
        <v>5.9</v>
      </c>
    </row>
    <row r="105" spans="1:12">
      <c r="A105" s="102">
        <v>8</v>
      </c>
      <c r="B105" s="69" t="str">
        <f>'BRYŁA A'!C52</f>
        <v>Sala chorych</v>
      </c>
      <c r="C105" s="96" t="s">
        <v>56</v>
      </c>
      <c r="D105" s="96"/>
      <c r="E105" s="96"/>
      <c r="F105" s="96">
        <f t="shared" ref="F105:F111" si="39">J105</f>
        <v>36.47</v>
      </c>
      <c r="G105" s="96"/>
      <c r="H105" s="96"/>
      <c r="I105" s="96"/>
      <c r="J105" s="96">
        <v>36.47</v>
      </c>
      <c r="L105">
        <f>J105</f>
        <v>36.47</v>
      </c>
    </row>
    <row r="106" spans="1:12">
      <c r="A106" s="102">
        <v>9</v>
      </c>
      <c r="B106" s="69" t="str">
        <f>'BRYŁA A'!C53</f>
        <v>Łazienka pacjentów</v>
      </c>
      <c r="C106" s="96" t="s">
        <v>57</v>
      </c>
      <c r="D106" s="96"/>
      <c r="E106" s="96"/>
      <c r="F106" s="96">
        <f t="shared" si="39"/>
        <v>4.16</v>
      </c>
      <c r="G106" s="96"/>
      <c r="H106" s="96"/>
      <c r="I106" s="96"/>
      <c r="J106" s="96">
        <v>4.16</v>
      </c>
    </row>
    <row r="107" spans="1:12">
      <c r="A107" s="102">
        <v>10</v>
      </c>
      <c r="B107" s="69" t="str">
        <f>'BRYŁA A'!C54</f>
        <v>Sala chorych</v>
      </c>
      <c r="C107" s="96" t="s">
        <v>58</v>
      </c>
      <c r="D107" s="96"/>
      <c r="E107" s="96"/>
      <c r="F107" s="96">
        <f t="shared" si="39"/>
        <v>46.55</v>
      </c>
      <c r="G107" s="96"/>
      <c r="H107" s="96"/>
      <c r="I107" s="96"/>
      <c r="J107" s="96">
        <v>46.55</v>
      </c>
      <c r="L107">
        <f>J107</f>
        <v>46.55</v>
      </c>
    </row>
    <row r="108" spans="1:12">
      <c r="A108" s="102">
        <v>11</v>
      </c>
      <c r="B108" s="69" t="str">
        <f>'BRYŁA A'!C55</f>
        <v>Łazienka dla pacjentów</v>
      </c>
      <c r="C108" s="96" t="s">
        <v>59</v>
      </c>
      <c r="D108" s="96"/>
      <c r="E108" s="96"/>
      <c r="F108" s="96">
        <f t="shared" si="39"/>
        <v>4.16</v>
      </c>
      <c r="G108" s="96"/>
      <c r="H108" s="96"/>
      <c r="I108" s="96"/>
      <c r="J108" s="96">
        <v>4.16</v>
      </c>
    </row>
    <row r="109" spans="1:12">
      <c r="A109" s="102">
        <v>12</v>
      </c>
      <c r="B109" s="69" t="str">
        <f>'BRYŁA A'!C56</f>
        <v>Kuchnia oddziałowa</v>
      </c>
      <c r="C109" s="96">
        <v>170</v>
      </c>
      <c r="D109" s="96"/>
      <c r="E109" s="96"/>
      <c r="F109" s="96">
        <f t="shared" si="39"/>
        <v>9.5</v>
      </c>
      <c r="G109" s="96"/>
      <c r="H109" s="96"/>
      <c r="I109" s="96"/>
      <c r="J109" s="96">
        <v>9.5</v>
      </c>
      <c r="L109">
        <f>J109</f>
        <v>9.5</v>
      </c>
    </row>
    <row r="110" spans="1:12">
      <c r="A110" s="102">
        <v>13</v>
      </c>
      <c r="B110" s="69" t="str">
        <f>'BRYŁA A'!C58</f>
        <v>Przedsionek pododdziału poł.-nowor.</v>
      </c>
      <c r="C110" s="96" t="s">
        <v>64</v>
      </c>
      <c r="D110" s="96"/>
      <c r="E110" s="96"/>
      <c r="F110" s="96">
        <f t="shared" si="39"/>
        <v>10.34</v>
      </c>
      <c r="G110" s="96"/>
      <c r="H110" s="96"/>
      <c r="I110" s="96"/>
      <c r="J110" s="96">
        <v>10.34</v>
      </c>
      <c r="L110">
        <f>J110</f>
        <v>10.34</v>
      </c>
    </row>
    <row r="111" spans="1:12">
      <c r="A111" s="102">
        <v>14</v>
      </c>
      <c r="B111" s="69" t="str">
        <f>'BRYŁA A'!C59</f>
        <v>Łazienka</v>
      </c>
      <c r="C111" s="96" t="s">
        <v>66</v>
      </c>
      <c r="D111" s="96"/>
      <c r="E111" s="96"/>
      <c r="F111" s="96">
        <f t="shared" si="39"/>
        <v>6.48</v>
      </c>
      <c r="G111" s="96"/>
      <c r="H111" s="96"/>
      <c r="I111" s="96"/>
      <c r="J111" s="96">
        <v>6.48</v>
      </c>
    </row>
    <row r="112" spans="1:12">
      <c r="A112" s="102">
        <v>15</v>
      </c>
      <c r="B112" s="69" t="str">
        <f>'BRYŁA A'!C60</f>
        <v>Sala septyczna z możliwością porodu</v>
      </c>
      <c r="C112" s="96" t="s">
        <v>67</v>
      </c>
      <c r="D112" s="96"/>
      <c r="E112" s="96"/>
      <c r="F112" s="96"/>
      <c r="G112" s="96">
        <v>21.22</v>
      </c>
      <c r="H112" s="96"/>
      <c r="I112" s="96"/>
      <c r="J112" s="96">
        <v>21.22</v>
      </c>
      <c r="L112">
        <f>J112</f>
        <v>21.22</v>
      </c>
    </row>
    <row r="113" spans="1:12">
      <c r="A113" s="102">
        <v>16</v>
      </c>
      <c r="B113" s="69" t="str">
        <f>'BRYŁA A'!C61</f>
        <v>Pokój lekarzy</v>
      </c>
      <c r="C113" s="96" t="s">
        <v>69</v>
      </c>
      <c r="D113" s="96"/>
      <c r="E113" s="96"/>
      <c r="F113" s="96"/>
      <c r="G113" s="96">
        <f>J113</f>
        <v>31.87</v>
      </c>
      <c r="H113" s="96"/>
      <c r="I113" s="96"/>
      <c r="J113" s="96">
        <v>31.87</v>
      </c>
      <c r="L113">
        <f>J113</f>
        <v>31.87</v>
      </c>
    </row>
    <row r="114" spans="1:12">
      <c r="A114" s="102">
        <v>17</v>
      </c>
      <c r="B114" s="69" t="str">
        <f>'BRYŁA A'!C62</f>
        <v>Łazienka</v>
      </c>
      <c r="C114" s="96" t="s">
        <v>71</v>
      </c>
      <c r="D114" s="96"/>
      <c r="E114" s="96"/>
      <c r="F114" s="96"/>
      <c r="G114" s="96">
        <f>J114</f>
        <v>5.04</v>
      </c>
      <c r="H114" s="96"/>
      <c r="I114" s="96"/>
      <c r="J114" s="96">
        <v>5.04</v>
      </c>
    </row>
    <row r="115" spans="1:12">
      <c r="A115" s="102">
        <v>18</v>
      </c>
      <c r="B115" s="69" t="str">
        <f>'BRYŁA A'!C63</f>
        <v>Łazienka N/N</v>
      </c>
      <c r="C115" s="96">
        <v>172</v>
      </c>
      <c r="D115" s="96"/>
      <c r="E115" s="96"/>
      <c r="F115" s="96">
        <f>J115</f>
        <v>11.25</v>
      </c>
      <c r="G115" s="96"/>
      <c r="H115" s="96"/>
      <c r="I115" s="96"/>
      <c r="J115" s="96">
        <v>11.25</v>
      </c>
    </row>
    <row r="116" spans="1:12">
      <c r="A116" s="102">
        <v>19</v>
      </c>
      <c r="B116" s="69" t="str">
        <f>'BRYŁA A'!C64</f>
        <v>Gabinet zabiegowy</v>
      </c>
      <c r="C116" s="96" t="s">
        <v>73</v>
      </c>
      <c r="D116" s="96"/>
      <c r="E116" s="96">
        <f>J116</f>
        <v>18.62</v>
      </c>
      <c r="F116" s="96"/>
      <c r="G116" s="96"/>
      <c r="H116" s="96"/>
      <c r="I116" s="96"/>
      <c r="J116" s="96">
        <v>18.62</v>
      </c>
      <c r="L116">
        <f t="shared" ref="L116:L122" si="40">J116</f>
        <v>18.62</v>
      </c>
    </row>
    <row r="117" spans="1:12">
      <c r="A117" s="102">
        <v>20</v>
      </c>
      <c r="B117" s="69" t="str">
        <f>'BRYŁA A'!C65</f>
        <v>Magazynek</v>
      </c>
      <c r="C117" s="96" t="s">
        <v>75</v>
      </c>
      <c r="D117" s="96"/>
      <c r="E117" s="96"/>
      <c r="F117" s="96"/>
      <c r="G117" s="103">
        <f>J117</f>
        <v>5.0199999999999996</v>
      </c>
      <c r="H117" s="96"/>
      <c r="I117" s="96"/>
      <c r="J117" s="96">
        <v>5.0199999999999996</v>
      </c>
      <c r="L117">
        <f t="shared" si="40"/>
        <v>5.0199999999999996</v>
      </c>
    </row>
    <row r="118" spans="1:12">
      <c r="A118" s="102">
        <v>21</v>
      </c>
      <c r="B118" s="69" t="str">
        <f>'BRYŁA A'!C66</f>
        <v>Punkt pielęgniarski</v>
      </c>
      <c r="C118" s="96">
        <v>174</v>
      </c>
      <c r="D118" s="96"/>
      <c r="E118" s="96"/>
      <c r="F118" s="96"/>
      <c r="G118" s="96">
        <f>J118</f>
        <v>14.66</v>
      </c>
      <c r="H118" s="96"/>
      <c r="I118" s="96"/>
      <c r="J118" s="96">
        <v>14.66</v>
      </c>
      <c r="L118">
        <f t="shared" si="40"/>
        <v>14.66</v>
      </c>
    </row>
    <row r="119" spans="1:12">
      <c r="A119" s="102">
        <v>22</v>
      </c>
      <c r="B119" s="69" t="str">
        <f>'BRYŁA A'!C67</f>
        <v>Gabinet zabiegowy, punkt badań</v>
      </c>
      <c r="C119" s="96">
        <v>175</v>
      </c>
      <c r="D119" s="96"/>
      <c r="E119" s="96">
        <f>J119</f>
        <v>24.45</v>
      </c>
      <c r="F119" s="96"/>
      <c r="G119" s="96"/>
      <c r="H119" s="96"/>
      <c r="I119" s="96"/>
      <c r="J119" s="96">
        <v>24.45</v>
      </c>
      <c r="L119">
        <f t="shared" si="40"/>
        <v>24.45</v>
      </c>
    </row>
    <row r="120" spans="1:12">
      <c r="A120" s="102">
        <v>23</v>
      </c>
      <c r="B120" s="69" t="str">
        <f>'BRYŁA A'!C68</f>
        <v>Śluza</v>
      </c>
      <c r="C120" s="96">
        <v>176</v>
      </c>
      <c r="D120" s="96"/>
      <c r="E120" s="96"/>
      <c r="F120" s="96">
        <f>J120</f>
        <v>12.43</v>
      </c>
      <c r="G120" s="96"/>
      <c r="H120" s="96"/>
      <c r="I120" s="96"/>
      <c r="J120" s="96">
        <v>12.43</v>
      </c>
      <c r="L120">
        <f t="shared" si="40"/>
        <v>12.43</v>
      </c>
    </row>
    <row r="121" spans="1:12">
      <c r="A121" s="102">
        <v>24</v>
      </c>
      <c r="B121" s="69" t="str">
        <f>'BRYŁA A'!C69</f>
        <v>Przedsionek</v>
      </c>
      <c r="C121" s="96" t="s">
        <v>80</v>
      </c>
      <c r="D121" s="96"/>
      <c r="E121" s="96"/>
      <c r="F121" s="96">
        <f>J121</f>
        <v>1.86</v>
      </c>
      <c r="G121" s="96"/>
      <c r="H121" s="96"/>
      <c r="I121" s="96"/>
      <c r="J121" s="96">
        <v>1.86</v>
      </c>
      <c r="L121">
        <f t="shared" si="40"/>
        <v>1.86</v>
      </c>
    </row>
    <row r="122" spans="1:12">
      <c r="A122" s="102">
        <v>25</v>
      </c>
      <c r="B122" s="69" t="str">
        <f>'BRYŁA A'!C70</f>
        <v>Pokój jednołóżkowy</v>
      </c>
      <c r="C122" s="96" t="s">
        <v>82</v>
      </c>
      <c r="D122" s="96"/>
      <c r="E122" s="96"/>
      <c r="F122" s="96">
        <f>J122</f>
        <v>9.26</v>
      </c>
      <c r="G122" s="96"/>
      <c r="H122" s="96"/>
      <c r="I122" s="96"/>
      <c r="J122" s="96">
        <v>9.26</v>
      </c>
      <c r="L122">
        <f t="shared" si="40"/>
        <v>9.26</v>
      </c>
    </row>
    <row r="123" spans="1:12">
      <c r="A123" s="102">
        <v>26</v>
      </c>
      <c r="B123" s="69" t="str">
        <f>'BRYŁA A'!C71</f>
        <v>Łazienka</v>
      </c>
      <c r="C123" s="96" t="s">
        <v>84</v>
      </c>
      <c r="D123" s="96"/>
      <c r="E123" s="96"/>
      <c r="F123" s="96">
        <f>J123</f>
        <v>2.5499999999999998</v>
      </c>
      <c r="G123" s="96"/>
      <c r="H123" s="96"/>
      <c r="I123" s="96"/>
      <c r="J123" s="96">
        <v>2.5499999999999998</v>
      </c>
    </row>
    <row r="124" spans="1:12">
      <c r="A124" s="102">
        <v>27</v>
      </c>
      <c r="B124" s="69" t="str">
        <f>'BRYŁA A'!C72</f>
        <v>Brudownik</v>
      </c>
      <c r="C124" s="96">
        <v>103</v>
      </c>
      <c r="D124" s="96"/>
      <c r="E124" s="96"/>
      <c r="F124" s="96">
        <f>J124</f>
        <v>10.6</v>
      </c>
      <c r="G124" s="96"/>
      <c r="H124" s="96"/>
      <c r="I124" s="96"/>
      <c r="J124" s="96">
        <v>10.6</v>
      </c>
      <c r="L124">
        <f>J124</f>
        <v>10.6</v>
      </c>
    </row>
    <row r="125" spans="1:12">
      <c r="A125" s="68"/>
      <c r="B125" s="104" t="s">
        <v>886</v>
      </c>
      <c r="C125" s="96"/>
      <c r="D125" s="105">
        <f>SUM(D98:D124)</f>
        <v>0</v>
      </c>
      <c r="E125" s="105">
        <f>SUM(E98:E124)</f>
        <v>43.07</v>
      </c>
      <c r="F125" s="105">
        <f>SUM(F98:F124)</f>
        <v>292.37</v>
      </c>
      <c r="G125" s="105">
        <f>SUM(G98:G124)</f>
        <v>114.83</v>
      </c>
      <c r="H125" s="96"/>
      <c r="I125" s="96"/>
      <c r="J125" s="96"/>
    </row>
    <row r="126" spans="1:12">
      <c r="A126" s="203" t="s">
        <v>972</v>
      </c>
      <c r="B126" s="203"/>
      <c r="C126" s="203"/>
      <c r="D126" s="203"/>
      <c r="E126" s="203"/>
      <c r="F126" s="203"/>
      <c r="G126" s="203"/>
      <c r="H126" s="69"/>
      <c r="I126" s="69"/>
      <c r="J126" s="105">
        <f>SUM(J98:J125)</f>
        <v>450.27000000000004</v>
      </c>
    </row>
    <row r="130" spans="1:12">
      <c r="A130" t="s">
        <v>973</v>
      </c>
    </row>
    <row r="132" spans="1:12">
      <c r="A132" s="92" t="s">
        <v>303</v>
      </c>
      <c r="B132" s="93" t="s">
        <v>304</v>
      </c>
      <c r="C132" s="94" t="s">
        <v>962</v>
      </c>
      <c r="D132" s="93" t="s">
        <v>963</v>
      </c>
      <c r="E132" s="93" t="s">
        <v>964</v>
      </c>
      <c r="F132" s="93" t="s">
        <v>965</v>
      </c>
      <c r="G132" s="93" t="s">
        <v>966</v>
      </c>
      <c r="H132" s="93" t="s">
        <v>967</v>
      </c>
      <c r="I132" s="93" t="s">
        <v>968</v>
      </c>
      <c r="J132" s="93" t="s">
        <v>914</v>
      </c>
    </row>
    <row r="133" spans="1:12">
      <c r="A133" s="102">
        <v>1</v>
      </c>
      <c r="B133" s="69" t="str">
        <f>'BRYŁA A'!C82</f>
        <v>Komunikacja</v>
      </c>
      <c r="C133" s="96">
        <v>179</v>
      </c>
      <c r="D133" s="96"/>
      <c r="E133" s="96"/>
      <c r="F133" s="96">
        <f>J133</f>
        <v>68.900000000000006</v>
      </c>
      <c r="G133" s="96"/>
      <c r="H133" s="96"/>
      <c r="I133" s="96"/>
      <c r="J133" s="96">
        <v>68.900000000000006</v>
      </c>
      <c r="L133">
        <f>J133</f>
        <v>68.900000000000006</v>
      </c>
    </row>
    <row r="134" spans="1:12">
      <c r="A134" s="102">
        <v>2</v>
      </c>
      <c r="B134" s="69" t="str">
        <f>'BRYŁA A'!C83</f>
        <v>Kuchnia mleczna zmywalnia</v>
      </c>
      <c r="C134" s="96">
        <v>180</v>
      </c>
      <c r="D134" s="96"/>
      <c r="E134" s="96"/>
      <c r="F134" s="96">
        <f>J134</f>
        <v>10.25</v>
      </c>
      <c r="G134" s="96"/>
      <c r="H134" s="96"/>
      <c r="I134" s="96"/>
      <c r="J134" s="96">
        <v>10.25</v>
      </c>
      <c r="L134">
        <f>J134</f>
        <v>10.25</v>
      </c>
    </row>
    <row r="135" spans="1:12">
      <c r="A135" s="102">
        <v>3</v>
      </c>
      <c r="B135" s="69" t="str">
        <f>'BRYŁA A'!C84</f>
        <v>Kuchnia mleczna cz.czysta</v>
      </c>
      <c r="C135" s="96">
        <v>181</v>
      </c>
      <c r="D135" s="96"/>
      <c r="E135" s="96"/>
      <c r="F135" s="96">
        <f>J135</f>
        <v>13.32</v>
      </c>
      <c r="G135" s="96"/>
      <c r="H135" s="96"/>
      <c r="I135" s="96"/>
      <c r="J135" s="96">
        <v>13.32</v>
      </c>
      <c r="L135">
        <f>J135</f>
        <v>13.32</v>
      </c>
    </row>
    <row r="136" spans="1:12">
      <c r="A136" s="102">
        <v>4</v>
      </c>
      <c r="B136" s="69" t="str">
        <f>'BRYŁA A'!C85</f>
        <v>Łazienka dzieci młodsze</v>
      </c>
      <c r="C136" s="96">
        <v>182</v>
      </c>
      <c r="D136" s="96"/>
      <c r="E136" s="96"/>
      <c r="F136" s="96">
        <f>J136</f>
        <v>14.01</v>
      </c>
      <c r="G136" s="96"/>
      <c r="H136" s="96"/>
      <c r="I136" s="96"/>
      <c r="J136" s="96">
        <v>14.01</v>
      </c>
    </row>
    <row r="137" spans="1:12">
      <c r="A137" s="102">
        <v>5</v>
      </c>
      <c r="B137" s="69" t="str">
        <f>'BRYŁA A'!C86</f>
        <v>Separatka</v>
      </c>
      <c r="C137" s="96">
        <v>183</v>
      </c>
      <c r="D137" s="96"/>
      <c r="E137" s="96"/>
      <c r="F137" s="96">
        <f>J137</f>
        <v>14.01</v>
      </c>
      <c r="G137" s="96"/>
      <c r="H137" s="96"/>
      <c r="I137" s="96"/>
      <c r="J137" s="96">
        <v>14.01</v>
      </c>
      <c r="L137">
        <f t="shared" ref="L137:L143" si="41">J137</f>
        <v>14.01</v>
      </c>
    </row>
    <row r="138" spans="1:12">
      <c r="A138" s="102">
        <v>6</v>
      </c>
      <c r="B138" s="69" t="str">
        <f>'BRYŁA A'!C87</f>
        <v>Gabinet zabiegowy</v>
      </c>
      <c r="C138" s="96">
        <v>184</v>
      </c>
      <c r="D138" s="96"/>
      <c r="E138" s="96">
        <f>J138</f>
        <v>17.440000000000001</v>
      </c>
      <c r="F138" s="96"/>
      <c r="G138" s="96"/>
      <c r="H138" s="96"/>
      <c r="I138" s="96"/>
      <c r="J138" s="96">
        <v>17.440000000000001</v>
      </c>
      <c r="L138">
        <f t="shared" si="41"/>
        <v>17.440000000000001</v>
      </c>
    </row>
    <row r="139" spans="1:12">
      <c r="A139" s="102">
        <v>7</v>
      </c>
      <c r="B139" s="69" t="str">
        <f>'BRYŁA A'!C88</f>
        <v>Gabinet zabiegowy</v>
      </c>
      <c r="C139" s="96">
        <v>185</v>
      </c>
      <c r="D139" s="96"/>
      <c r="E139" s="96">
        <f>J139</f>
        <v>22.11</v>
      </c>
      <c r="F139" s="96"/>
      <c r="G139" s="96"/>
      <c r="H139" s="96"/>
      <c r="I139" s="96"/>
      <c r="J139" s="96">
        <v>22.11</v>
      </c>
      <c r="L139">
        <f t="shared" si="41"/>
        <v>22.11</v>
      </c>
    </row>
    <row r="140" spans="1:12">
      <c r="A140" s="102">
        <v>8</v>
      </c>
      <c r="B140" s="69" t="str">
        <f>'BRYŁA A'!C89</f>
        <v>Brudownik</v>
      </c>
      <c r="C140" s="96">
        <v>186</v>
      </c>
      <c r="D140" s="96"/>
      <c r="E140" s="96"/>
      <c r="F140" s="96">
        <f>J140</f>
        <v>8.86</v>
      </c>
      <c r="G140" s="96"/>
      <c r="H140" s="96"/>
      <c r="I140" s="96"/>
      <c r="J140" s="96">
        <v>8.86</v>
      </c>
      <c r="L140">
        <f t="shared" si="41"/>
        <v>8.86</v>
      </c>
    </row>
    <row r="141" spans="1:12">
      <c r="A141" s="102">
        <v>9</v>
      </c>
      <c r="B141" s="69" t="str">
        <f>'BRYŁA A'!C90</f>
        <v>Gabinet lekarski</v>
      </c>
      <c r="C141" s="96">
        <v>187</v>
      </c>
      <c r="D141" s="96"/>
      <c r="E141" s="96"/>
      <c r="F141" s="96">
        <f>J141</f>
        <v>17.89</v>
      </c>
      <c r="G141" s="96"/>
      <c r="H141" s="96"/>
      <c r="I141" s="96"/>
      <c r="J141" s="96">
        <v>17.89</v>
      </c>
      <c r="L141">
        <f t="shared" si="41"/>
        <v>17.89</v>
      </c>
    </row>
    <row r="142" spans="1:12">
      <c r="A142" s="102">
        <v>10</v>
      </c>
      <c r="B142" s="69" t="str">
        <f>'BRYŁA A'!C91</f>
        <v>Komunikacja / poczekalnia</v>
      </c>
      <c r="C142" s="96">
        <v>188</v>
      </c>
      <c r="D142" s="96"/>
      <c r="E142" s="96"/>
      <c r="F142" s="96"/>
      <c r="G142" s="97">
        <f>J142</f>
        <v>33.72</v>
      </c>
      <c r="H142" s="96"/>
      <c r="I142" s="96"/>
      <c r="J142" s="96">
        <v>33.72</v>
      </c>
      <c r="L142">
        <f t="shared" si="41"/>
        <v>33.72</v>
      </c>
    </row>
    <row r="143" spans="1:12">
      <c r="A143" s="102">
        <v>11</v>
      </c>
      <c r="B143" s="69" t="str">
        <f>'BRYŁA A'!C92</f>
        <v>Pom.oczekujących</v>
      </c>
      <c r="C143" s="96">
        <v>189</v>
      </c>
      <c r="D143" s="96"/>
      <c r="E143" s="96"/>
      <c r="F143" s="96"/>
      <c r="G143" s="97">
        <f>J143</f>
        <v>18.05</v>
      </c>
      <c r="H143" s="96"/>
      <c r="I143" s="96"/>
      <c r="J143" s="96">
        <v>18.05</v>
      </c>
      <c r="L143">
        <f t="shared" si="41"/>
        <v>18.05</v>
      </c>
    </row>
    <row r="144" spans="1:12">
      <c r="A144" s="102">
        <v>12</v>
      </c>
      <c r="B144" s="69" t="str">
        <f>'BRYŁA A'!C93</f>
        <v>Łazienka</v>
      </c>
      <c r="C144" s="96">
        <v>190</v>
      </c>
      <c r="D144" s="96"/>
      <c r="E144" s="96"/>
      <c r="F144" s="96">
        <f>J144</f>
        <v>3.89</v>
      </c>
      <c r="G144" s="96"/>
      <c r="H144" s="96"/>
      <c r="I144" s="96"/>
      <c r="J144" s="96">
        <v>3.89</v>
      </c>
    </row>
    <row r="145" spans="1:12">
      <c r="A145" s="102">
        <v>13</v>
      </c>
      <c r="B145" s="69" t="str">
        <f>'BRYŁA A'!C94</f>
        <v>Pom. lekarzy+sekretariat</v>
      </c>
      <c r="C145" s="96">
        <v>191</v>
      </c>
      <c r="D145" s="96"/>
      <c r="E145" s="96"/>
      <c r="F145" s="96"/>
      <c r="G145" s="96">
        <f>J145</f>
        <v>18.77</v>
      </c>
      <c r="H145" s="96"/>
      <c r="I145" s="96"/>
      <c r="J145" s="96">
        <v>18.77</v>
      </c>
      <c r="L145">
        <f>J145</f>
        <v>18.77</v>
      </c>
    </row>
    <row r="146" spans="1:12">
      <c r="A146" s="102">
        <v>14</v>
      </c>
      <c r="B146" s="69" t="str">
        <f>'BRYŁA A'!C95</f>
        <v>Biuro oddziałowej</v>
      </c>
      <c r="C146" s="96" t="s">
        <v>96</v>
      </c>
      <c r="D146" s="96"/>
      <c r="E146" s="96"/>
      <c r="F146" s="96"/>
      <c r="G146" s="97">
        <f>J146</f>
        <v>8.07</v>
      </c>
      <c r="H146" s="106"/>
      <c r="I146" s="106"/>
      <c r="J146" s="96">
        <v>8.07</v>
      </c>
      <c r="L146">
        <f>J146</f>
        <v>8.07</v>
      </c>
    </row>
    <row r="147" spans="1:12">
      <c r="A147" s="102">
        <v>15</v>
      </c>
      <c r="B147" s="69" t="str">
        <f>'BRYŁA A'!C96</f>
        <v>Biuro drdynatora</v>
      </c>
      <c r="C147" s="96" t="s">
        <v>98</v>
      </c>
      <c r="D147" s="96"/>
      <c r="E147" s="96"/>
      <c r="F147" s="96"/>
      <c r="G147" s="97">
        <f>J147</f>
        <v>15.52</v>
      </c>
      <c r="H147" s="107"/>
      <c r="I147" s="107"/>
      <c r="J147" s="73">
        <v>15.52</v>
      </c>
      <c r="L147">
        <f>J147</f>
        <v>15.52</v>
      </c>
    </row>
    <row r="148" spans="1:12">
      <c r="A148" s="102">
        <v>16</v>
      </c>
      <c r="B148" s="69" t="str">
        <f>'BRYŁA A'!C97</f>
        <v>Pom.socjalne</v>
      </c>
      <c r="C148" s="96" t="s">
        <v>100</v>
      </c>
      <c r="D148" s="96"/>
      <c r="E148" s="96"/>
      <c r="F148" s="96">
        <f>J148</f>
        <v>5.98</v>
      </c>
      <c r="G148" s="96"/>
      <c r="H148" s="107"/>
      <c r="I148" s="107"/>
      <c r="J148" s="73">
        <v>5.98</v>
      </c>
      <c r="L148">
        <f>J148</f>
        <v>5.98</v>
      </c>
    </row>
    <row r="149" spans="1:12">
      <c r="A149" s="102">
        <v>17</v>
      </c>
      <c r="B149" s="69" t="str">
        <f>'BRYŁA A'!C98</f>
        <v>Łazienka personelu</v>
      </c>
      <c r="C149" s="96">
        <v>192</v>
      </c>
      <c r="D149" s="96"/>
      <c r="E149" s="96"/>
      <c r="F149" s="96">
        <f>J149</f>
        <v>13.9</v>
      </c>
      <c r="G149" s="96"/>
      <c r="H149" s="107"/>
      <c r="I149" s="107"/>
      <c r="J149" s="73">
        <v>13.9</v>
      </c>
    </row>
    <row r="150" spans="1:12">
      <c r="A150" s="102">
        <v>18</v>
      </c>
      <c r="B150" s="69" t="str">
        <f>'BRYŁA A'!C99</f>
        <v>Magazyn</v>
      </c>
      <c r="C150" s="96" t="s">
        <v>103</v>
      </c>
      <c r="D150" s="96"/>
      <c r="E150" s="96"/>
      <c r="F150" s="96"/>
      <c r="G150" s="103">
        <f>J150</f>
        <v>13.12</v>
      </c>
      <c r="H150" s="107"/>
      <c r="I150" s="107"/>
      <c r="J150" s="73">
        <v>13.12</v>
      </c>
      <c r="L150">
        <f>J150</f>
        <v>13.12</v>
      </c>
    </row>
    <row r="151" spans="1:12">
      <c r="A151" s="102">
        <v>19</v>
      </c>
      <c r="B151" s="69" t="str">
        <f>'BRYŁA A'!C100</f>
        <v>Sala chorych dzieci (12-18) 4 łóżkowa</v>
      </c>
      <c r="C151" s="96" t="s">
        <v>105</v>
      </c>
      <c r="D151" s="96"/>
      <c r="E151" s="96"/>
      <c r="F151" s="96">
        <f t="shared" ref="F151:F162" si="42">J151</f>
        <v>40.03</v>
      </c>
      <c r="G151" s="96"/>
      <c r="H151" s="107"/>
      <c r="I151" s="107"/>
      <c r="J151" s="73">
        <v>40.03</v>
      </c>
      <c r="L151">
        <f>J151</f>
        <v>40.03</v>
      </c>
    </row>
    <row r="152" spans="1:12">
      <c r="A152" s="102">
        <v>20</v>
      </c>
      <c r="B152" s="69" t="str">
        <f>'BRYŁA A'!C101</f>
        <v>Łazienka pacjentów</v>
      </c>
      <c r="C152" s="96" t="s">
        <v>107</v>
      </c>
      <c r="D152" s="96"/>
      <c r="E152" s="96"/>
      <c r="F152" s="96">
        <f t="shared" si="42"/>
        <v>4.16</v>
      </c>
      <c r="G152" s="96"/>
      <c r="H152" s="107"/>
      <c r="I152" s="107"/>
      <c r="J152" s="73">
        <v>4.16</v>
      </c>
    </row>
    <row r="153" spans="1:12">
      <c r="A153" s="102">
        <v>21</v>
      </c>
      <c r="B153" s="69" t="str">
        <f>'BRYŁA A'!C102</f>
        <v>Przedsionek</v>
      </c>
      <c r="C153" s="96" t="s">
        <v>108</v>
      </c>
      <c r="D153" s="96"/>
      <c r="E153" s="96"/>
      <c r="F153" s="96">
        <f t="shared" si="42"/>
        <v>7.94</v>
      </c>
      <c r="G153" s="96"/>
      <c r="H153" s="107"/>
      <c r="I153" s="107"/>
      <c r="J153" s="73">
        <v>7.94</v>
      </c>
      <c r="L153">
        <f>J153</f>
        <v>7.94</v>
      </c>
    </row>
    <row r="154" spans="1:12">
      <c r="A154" s="102">
        <v>22</v>
      </c>
      <c r="B154" s="69" t="str">
        <f>'BRYŁA A'!C103</f>
        <v>Sala chorych (dzieci średnie)4 łóżka</v>
      </c>
      <c r="C154" s="96" t="s">
        <v>109</v>
      </c>
      <c r="D154" s="96"/>
      <c r="E154" s="96"/>
      <c r="F154" s="96">
        <f t="shared" si="42"/>
        <v>33.659999999999997</v>
      </c>
      <c r="G154" s="96"/>
      <c r="H154" s="107"/>
      <c r="I154" s="107"/>
      <c r="J154" s="73">
        <v>33.659999999999997</v>
      </c>
      <c r="L154">
        <f>J154</f>
        <v>33.659999999999997</v>
      </c>
    </row>
    <row r="155" spans="1:12">
      <c r="A155" s="102">
        <v>23</v>
      </c>
      <c r="B155" s="69" t="str">
        <f>'BRYŁA A'!C104</f>
        <v>Łazienka pacjentów</v>
      </c>
      <c r="C155" s="96" t="s">
        <v>111</v>
      </c>
      <c r="D155" s="96"/>
      <c r="E155" s="96"/>
      <c r="F155" s="96">
        <f t="shared" si="42"/>
        <v>4.16</v>
      </c>
      <c r="G155" s="96"/>
      <c r="H155" s="107"/>
      <c r="I155" s="107"/>
      <c r="J155" s="73">
        <v>4.16</v>
      </c>
    </row>
    <row r="156" spans="1:12">
      <c r="A156" s="102">
        <v>24</v>
      </c>
      <c r="B156" s="69" t="str">
        <f>'BRYŁA A'!C105</f>
        <v>Przedsionek</v>
      </c>
      <c r="C156" s="96" t="s">
        <v>112</v>
      </c>
      <c r="D156" s="96"/>
      <c r="E156" s="96"/>
      <c r="F156" s="96">
        <f t="shared" si="42"/>
        <v>5.53</v>
      </c>
      <c r="G156" s="96"/>
      <c r="H156" s="107"/>
      <c r="I156" s="107"/>
      <c r="J156" s="73">
        <v>5.53</v>
      </c>
      <c r="L156">
        <f t="shared" ref="L156:L164" si="43">J156</f>
        <v>5.53</v>
      </c>
    </row>
    <row r="157" spans="1:12">
      <c r="A157" s="102">
        <v>25</v>
      </c>
      <c r="B157" s="69" t="str">
        <f>'BRYŁA A'!C106</f>
        <v>Sala chorych (dzieci do lat 3)-4 łóżkowa</v>
      </c>
      <c r="C157" s="96" t="s">
        <v>113</v>
      </c>
      <c r="D157" s="96"/>
      <c r="E157" s="96"/>
      <c r="F157" s="96">
        <f t="shared" si="42"/>
        <v>2.13</v>
      </c>
      <c r="G157" s="96"/>
      <c r="H157" s="107"/>
      <c r="I157" s="107"/>
      <c r="J157" s="73">
        <v>2.13</v>
      </c>
      <c r="L157">
        <f t="shared" si="43"/>
        <v>2.13</v>
      </c>
    </row>
    <row r="158" spans="1:12">
      <c r="A158" s="102">
        <v>26</v>
      </c>
      <c r="B158" s="69" t="str">
        <f>'BRYŁA A'!C107</f>
        <v>Sala chorych (dzieci do lat 3)-3 łóżkowa</v>
      </c>
      <c r="C158" s="96" t="s">
        <v>115</v>
      </c>
      <c r="D158" s="96"/>
      <c r="E158" s="96"/>
      <c r="F158" s="96">
        <f t="shared" si="42"/>
        <v>6.83</v>
      </c>
      <c r="G158" s="96"/>
      <c r="H158" s="107"/>
      <c r="I158" s="107"/>
      <c r="J158" s="73">
        <v>6.83</v>
      </c>
      <c r="L158">
        <f t="shared" si="43"/>
        <v>6.83</v>
      </c>
    </row>
    <row r="159" spans="1:12">
      <c r="A159" s="102">
        <v>27</v>
      </c>
      <c r="B159" s="69" t="str">
        <f>'BRYŁA A'!C108</f>
        <v>Komunikacja</v>
      </c>
      <c r="C159" s="96" t="s">
        <v>117</v>
      </c>
      <c r="D159" s="96"/>
      <c r="E159" s="96"/>
      <c r="F159" s="96">
        <f t="shared" si="42"/>
        <v>5.09</v>
      </c>
      <c r="G159" s="96"/>
      <c r="H159" s="107"/>
      <c r="I159" s="107"/>
      <c r="J159" s="73">
        <v>5.09</v>
      </c>
      <c r="L159">
        <f t="shared" si="43"/>
        <v>5.09</v>
      </c>
    </row>
    <row r="160" spans="1:12">
      <c r="A160" s="102">
        <v>28</v>
      </c>
      <c r="B160" s="69" t="str">
        <f>'BRYŁA A'!C109</f>
        <v>Sala chorych (dzieci do lat 3)-4 łóżkowa</v>
      </c>
      <c r="C160" s="96" t="s">
        <v>118</v>
      </c>
      <c r="D160" s="96"/>
      <c r="E160" s="96"/>
      <c r="F160" s="96">
        <f t="shared" si="42"/>
        <v>1.86</v>
      </c>
      <c r="G160" s="96"/>
      <c r="H160" s="107"/>
      <c r="I160" s="107"/>
      <c r="J160" s="73">
        <v>1.86</v>
      </c>
      <c r="L160">
        <f t="shared" si="43"/>
        <v>1.86</v>
      </c>
    </row>
    <row r="161" spans="1:12">
      <c r="A161" s="102">
        <v>29</v>
      </c>
      <c r="B161" s="69" t="str">
        <f>'BRYŁA A'!C110</f>
        <v>Sala chorych (dzieci do lat 3)-3 łóżkowa</v>
      </c>
      <c r="C161" s="96" t="s">
        <v>119</v>
      </c>
      <c r="D161" s="96"/>
      <c r="E161" s="96"/>
      <c r="F161" s="96">
        <f t="shared" si="42"/>
        <v>6.28</v>
      </c>
      <c r="G161" s="96"/>
      <c r="H161" s="107"/>
      <c r="I161" s="107"/>
      <c r="J161" s="73">
        <v>6.28</v>
      </c>
      <c r="L161">
        <f t="shared" si="43"/>
        <v>6.28</v>
      </c>
    </row>
    <row r="162" spans="1:12">
      <c r="A162" s="102">
        <v>30</v>
      </c>
      <c r="B162" s="69" t="str">
        <f>'BRYŁA A'!C111</f>
        <v>Komunikacja</v>
      </c>
      <c r="C162" s="96" t="s">
        <v>120</v>
      </c>
      <c r="D162" s="96"/>
      <c r="E162" s="96"/>
      <c r="F162" s="96">
        <f t="shared" si="42"/>
        <v>5.9</v>
      </c>
      <c r="G162" s="96"/>
      <c r="H162" s="107"/>
      <c r="I162" s="107"/>
      <c r="J162" s="73">
        <v>5.9</v>
      </c>
      <c r="L162">
        <f t="shared" si="43"/>
        <v>5.9</v>
      </c>
    </row>
    <row r="163" spans="1:12">
      <c r="A163" s="102">
        <v>31</v>
      </c>
      <c r="B163" s="69" t="str">
        <f>'BRYŁA A'!C112</f>
        <v>Pkt pielęgniarki dyżurnej</v>
      </c>
      <c r="C163" s="96">
        <v>197</v>
      </c>
      <c r="D163" s="96"/>
      <c r="E163" s="96"/>
      <c r="F163" s="96"/>
      <c r="G163" s="96">
        <f>J163</f>
        <v>12.97</v>
      </c>
      <c r="H163" s="107"/>
      <c r="I163" s="107"/>
      <c r="J163" s="73">
        <v>12.97</v>
      </c>
      <c r="L163">
        <f t="shared" si="43"/>
        <v>12.97</v>
      </c>
    </row>
    <row r="164" spans="1:12">
      <c r="A164" s="102">
        <v>32</v>
      </c>
      <c r="B164" s="69" t="str">
        <f>'BRYŁA A'!C113</f>
        <v>Sala chorych 2 łóżkowa</v>
      </c>
      <c r="C164" s="96" t="s">
        <v>122</v>
      </c>
      <c r="D164" s="96"/>
      <c r="E164" s="96"/>
      <c r="F164" s="96">
        <f>J164</f>
        <v>19.38</v>
      </c>
      <c r="G164" s="96"/>
      <c r="H164" s="107"/>
      <c r="I164" s="107"/>
      <c r="J164" s="73">
        <v>19.38</v>
      </c>
      <c r="L164">
        <f t="shared" si="43"/>
        <v>19.38</v>
      </c>
    </row>
    <row r="165" spans="1:12">
      <c r="A165" s="102">
        <v>33</v>
      </c>
      <c r="B165" s="69" t="str">
        <f>'BRYŁA A'!C114</f>
        <v>Łazienka</v>
      </c>
      <c r="C165" s="96" t="s">
        <v>124</v>
      </c>
      <c r="D165" s="96"/>
      <c r="E165" s="96"/>
      <c r="F165" s="96">
        <f>J165</f>
        <v>7.04</v>
      </c>
      <c r="G165" s="96"/>
      <c r="H165" s="107"/>
      <c r="I165" s="107"/>
      <c r="J165" s="73">
        <v>7.04</v>
      </c>
    </row>
    <row r="166" spans="1:12">
      <c r="A166" s="102">
        <v>34</v>
      </c>
      <c r="B166" s="69" t="str">
        <f>'BRYŁA A'!C115</f>
        <v>Śluza</v>
      </c>
      <c r="C166" s="96" t="s">
        <v>125</v>
      </c>
      <c r="D166" s="96"/>
      <c r="E166" s="96"/>
      <c r="F166" s="96">
        <f>J166</f>
        <v>16.3</v>
      </c>
      <c r="G166" s="96"/>
      <c r="H166" s="107"/>
      <c r="I166" s="107"/>
      <c r="J166" s="73">
        <v>16.3</v>
      </c>
      <c r="L166">
        <f>J166</f>
        <v>16.3</v>
      </c>
    </row>
    <row r="167" spans="1:12">
      <c r="A167" s="102">
        <v>35</v>
      </c>
      <c r="B167" s="69" t="str">
        <f>'BRYŁA A'!C116</f>
        <v>Składzik porządkowy</v>
      </c>
      <c r="C167" s="96">
        <v>199</v>
      </c>
      <c r="D167" s="96"/>
      <c r="E167" s="96"/>
      <c r="F167" s="96"/>
      <c r="G167" s="103">
        <f>J167</f>
        <v>10.76</v>
      </c>
      <c r="H167" s="107"/>
      <c r="I167" s="107"/>
      <c r="J167" s="73">
        <v>10.76</v>
      </c>
      <c r="L167">
        <f>J167</f>
        <v>10.76</v>
      </c>
    </row>
    <row r="168" spans="1:12">
      <c r="A168" s="68"/>
      <c r="B168" s="104" t="s">
        <v>886</v>
      </c>
      <c r="C168" s="96"/>
      <c r="D168" s="105">
        <f>SUM(D133:D167)</f>
        <v>0</v>
      </c>
      <c r="E168" s="105">
        <f>SUM(E133:E167)</f>
        <v>39.549999999999997</v>
      </c>
      <c r="F168" s="105">
        <f>SUM(F133:F167)</f>
        <v>337.2999999999999</v>
      </c>
      <c r="G168" s="105">
        <f>SUM(G133:G167)</f>
        <v>130.97999999999999</v>
      </c>
      <c r="H168" s="105">
        <f>SUM(H133:H167)</f>
        <v>0</v>
      </c>
      <c r="I168" s="92"/>
      <c r="J168" s="108"/>
    </row>
    <row r="169" spans="1:12">
      <c r="A169" s="203" t="s">
        <v>974</v>
      </c>
      <c r="B169" s="203"/>
      <c r="C169" s="203"/>
      <c r="D169" s="203"/>
      <c r="E169" s="203"/>
      <c r="F169" s="203"/>
      <c r="G169" s="203"/>
      <c r="H169" s="109"/>
      <c r="I169" s="109"/>
      <c r="J169" s="93">
        <f>SUM(J133:J168)</f>
        <v>507.83</v>
      </c>
    </row>
    <row r="172" spans="1:12">
      <c r="A172" t="s">
        <v>975</v>
      </c>
    </row>
    <row r="174" spans="1:12">
      <c r="A174" s="92" t="s">
        <v>303</v>
      </c>
      <c r="B174" s="93" t="s">
        <v>304</v>
      </c>
      <c r="C174" s="94" t="s">
        <v>962</v>
      </c>
      <c r="D174" s="93" t="s">
        <v>963</v>
      </c>
      <c r="E174" s="93" t="s">
        <v>964</v>
      </c>
      <c r="F174" s="93" t="s">
        <v>965</v>
      </c>
      <c r="G174" s="93" t="s">
        <v>966</v>
      </c>
      <c r="H174" s="93" t="s">
        <v>967</v>
      </c>
      <c r="I174" s="93" t="s">
        <v>968</v>
      </c>
      <c r="J174" s="93" t="s">
        <v>914</v>
      </c>
    </row>
    <row r="175" spans="1:12">
      <c r="A175" s="102">
        <v>1</v>
      </c>
      <c r="B175" s="69" t="str">
        <f>'BRYŁA A'!C128</f>
        <v>Komunikacja</v>
      </c>
      <c r="C175" s="96">
        <v>263</v>
      </c>
      <c r="D175" s="96"/>
      <c r="E175" s="96"/>
      <c r="F175" s="96">
        <f>J175</f>
        <v>15.23</v>
      </c>
      <c r="G175" s="96"/>
      <c r="H175" s="96"/>
      <c r="I175" s="96"/>
      <c r="J175" s="96">
        <v>15.23</v>
      </c>
      <c r="L175">
        <f>J175</f>
        <v>15.23</v>
      </c>
    </row>
    <row r="176" spans="1:12" ht="15" thickBot="1">
      <c r="A176" s="102">
        <v>2</v>
      </c>
      <c r="B176" s="69" t="str">
        <f>'BRYŁA A'!C130</f>
        <v>Brudownik z przedsionkiem</v>
      </c>
      <c r="C176" s="96">
        <v>264</v>
      </c>
      <c r="D176" s="96"/>
      <c r="E176" s="96"/>
      <c r="F176" s="96">
        <f>J176</f>
        <v>6.2</v>
      </c>
      <c r="G176" s="96"/>
      <c r="H176" s="96"/>
      <c r="I176" s="96"/>
      <c r="J176" s="96">
        <v>6.2</v>
      </c>
      <c r="L176">
        <f>J176</f>
        <v>6.2</v>
      </c>
    </row>
    <row r="177" spans="1:12" ht="15" thickBot="1">
      <c r="A177" s="102">
        <v>3</v>
      </c>
      <c r="B177" s="69" t="str">
        <f>'BRYŁA A'!C131</f>
        <v>Sala chorych 1-łóżkowa</v>
      </c>
      <c r="C177" s="96">
        <v>265</v>
      </c>
      <c r="D177" s="96"/>
      <c r="E177" s="96"/>
      <c r="F177" s="96">
        <f>J177</f>
        <v>10.3</v>
      </c>
      <c r="G177" s="96"/>
      <c r="H177" s="96"/>
      <c r="I177" s="96"/>
      <c r="J177" s="96">
        <v>10.3</v>
      </c>
      <c r="L177">
        <f>J177</f>
        <v>10.3</v>
      </c>
    </row>
    <row r="178" spans="1:12" ht="15" thickBot="1">
      <c r="A178" s="102">
        <v>4</v>
      </c>
      <c r="B178" s="69" t="str">
        <f>'BRYŁA A'!C132</f>
        <v>Łazienka</v>
      </c>
      <c r="C178" s="96" t="s">
        <v>136</v>
      </c>
      <c r="D178" s="96"/>
      <c r="E178" s="96"/>
      <c r="F178" s="96">
        <f>J178</f>
        <v>2.82</v>
      </c>
      <c r="G178" s="96"/>
      <c r="H178" s="96"/>
      <c r="I178" s="96"/>
      <c r="J178" s="96">
        <v>2.82</v>
      </c>
    </row>
    <row r="179" spans="1:12" ht="15" thickBot="1">
      <c r="A179" s="102">
        <v>5</v>
      </c>
      <c r="B179" s="69" t="str">
        <f>'BRYŁA A'!C133</f>
        <v>Gabinet zabiegowy pielęgniarski</v>
      </c>
      <c r="C179" s="96">
        <v>266</v>
      </c>
      <c r="D179" s="96"/>
      <c r="E179" s="96"/>
      <c r="F179" s="96">
        <f>J179</f>
        <v>16</v>
      </c>
      <c r="G179" s="96"/>
      <c r="H179" s="96"/>
      <c r="I179" s="96"/>
      <c r="J179" s="96">
        <v>16</v>
      </c>
      <c r="L179">
        <f t="shared" ref="L179:L186" si="44">J179</f>
        <v>16</v>
      </c>
    </row>
    <row r="180" spans="1:12" ht="15" thickBot="1">
      <c r="A180" s="102">
        <v>6</v>
      </c>
      <c r="B180" s="69" t="str">
        <f>'BRYŁA A'!C134</f>
        <v>Punkt pielęgniarski</v>
      </c>
      <c r="C180" s="96">
        <v>267</v>
      </c>
      <c r="D180" s="96"/>
      <c r="E180" s="96"/>
      <c r="F180" s="96"/>
      <c r="G180" s="96">
        <f>J180</f>
        <v>13</v>
      </c>
      <c r="H180" s="96"/>
      <c r="I180" s="96"/>
      <c r="J180" s="96">
        <v>13</v>
      </c>
      <c r="L180">
        <f t="shared" si="44"/>
        <v>13</v>
      </c>
    </row>
    <row r="181" spans="1:12" ht="15" thickBot="1">
      <c r="A181" s="102">
        <v>7</v>
      </c>
      <c r="B181" s="69" t="str">
        <f>'BRYŁA A'!C135</f>
        <v>Gabinet zabiegowy</v>
      </c>
      <c r="C181" s="96">
        <v>268</v>
      </c>
      <c r="D181" s="96"/>
      <c r="E181" s="96">
        <f>J181</f>
        <v>16</v>
      </c>
      <c r="F181" s="96"/>
      <c r="G181" s="96"/>
      <c r="H181" s="96"/>
      <c r="I181" s="96"/>
      <c r="J181" s="96">
        <v>16</v>
      </c>
      <c r="L181">
        <f t="shared" si="44"/>
        <v>16</v>
      </c>
    </row>
    <row r="182" spans="1:12" ht="15" thickBot="1">
      <c r="A182" s="102">
        <v>8</v>
      </c>
      <c r="B182" s="69" t="str">
        <f>'BRYŁA A'!C136</f>
        <v>Gabinet zabiegowy</v>
      </c>
      <c r="C182" s="96">
        <v>269</v>
      </c>
      <c r="D182" s="96"/>
      <c r="E182" s="96">
        <f>J182</f>
        <v>22.11</v>
      </c>
      <c r="F182" s="96"/>
      <c r="G182" s="96"/>
      <c r="H182" s="96"/>
      <c r="I182" s="96"/>
      <c r="J182" s="96">
        <v>22.11</v>
      </c>
      <c r="L182">
        <f t="shared" si="44"/>
        <v>22.11</v>
      </c>
    </row>
    <row r="183" spans="1:12" ht="15" thickBot="1">
      <c r="A183" s="102">
        <v>9</v>
      </c>
      <c r="B183" s="69" t="str">
        <f>'BRYŁA A'!C137</f>
        <v>Pokój kierownika oddziału</v>
      </c>
      <c r="C183" s="96">
        <v>270</v>
      </c>
      <c r="D183" s="96"/>
      <c r="E183" s="96"/>
      <c r="F183" s="96"/>
      <c r="G183" s="97">
        <f>J183</f>
        <v>15.34</v>
      </c>
      <c r="H183" s="96"/>
      <c r="I183" s="96"/>
      <c r="J183" s="96">
        <v>15.34</v>
      </c>
      <c r="L183">
        <f t="shared" si="44"/>
        <v>15.34</v>
      </c>
    </row>
    <row r="184" spans="1:12" ht="15" thickBot="1">
      <c r="A184" s="102">
        <v>10</v>
      </c>
      <c r="B184" s="69" t="str">
        <f>'BRYŁA A'!C138</f>
        <v>Pokój pielęgniarki oddziałowej</v>
      </c>
      <c r="C184" s="96">
        <v>271</v>
      </c>
      <c r="D184" s="96"/>
      <c r="E184" s="96"/>
      <c r="F184" s="96"/>
      <c r="G184" s="97">
        <f>J184</f>
        <v>16.52</v>
      </c>
      <c r="H184" s="96"/>
      <c r="I184" s="96"/>
      <c r="J184" s="96">
        <v>16.52</v>
      </c>
      <c r="L184">
        <f t="shared" si="44"/>
        <v>16.52</v>
      </c>
    </row>
    <row r="185" spans="1:12" ht="15" thickBot="1">
      <c r="A185" s="102">
        <v>11</v>
      </c>
      <c r="B185" s="69" t="str">
        <f>'BRYŁA A'!C139</f>
        <v>Magazyn II</v>
      </c>
      <c r="C185" s="96">
        <v>272</v>
      </c>
      <c r="D185" s="96"/>
      <c r="E185" s="96"/>
      <c r="F185" s="96"/>
      <c r="G185" s="103">
        <f>J185</f>
        <v>12.08</v>
      </c>
      <c r="H185" s="96"/>
      <c r="I185" s="96"/>
      <c r="J185" s="96">
        <v>12.08</v>
      </c>
      <c r="L185">
        <f t="shared" si="44"/>
        <v>12.08</v>
      </c>
    </row>
    <row r="186" spans="1:12" ht="15" thickBot="1">
      <c r="A186" s="102">
        <v>12</v>
      </c>
      <c r="B186" s="69" t="str">
        <f>'BRYŁA A'!C140</f>
        <v>Komunikacja</v>
      </c>
      <c r="C186" s="96">
        <v>273</v>
      </c>
      <c r="D186" s="96"/>
      <c r="E186" s="96"/>
      <c r="F186" s="96">
        <f t="shared" ref="F186:F195" si="45">J186</f>
        <v>16.87</v>
      </c>
      <c r="G186" s="96"/>
      <c r="H186" s="96"/>
      <c r="I186" s="96"/>
      <c r="J186" s="96">
        <v>16.87</v>
      </c>
      <c r="L186">
        <f t="shared" si="44"/>
        <v>16.87</v>
      </c>
    </row>
    <row r="187" spans="1:12" ht="15" thickBot="1">
      <c r="A187" s="102">
        <v>13</v>
      </c>
      <c r="B187" s="69" t="str">
        <f>'BRYŁA A'!C141</f>
        <v>Łazienka personelu</v>
      </c>
      <c r="C187" s="96">
        <v>274</v>
      </c>
      <c r="D187" s="96"/>
      <c r="E187" s="96"/>
      <c r="F187" s="96">
        <f t="shared" si="45"/>
        <v>7.47</v>
      </c>
      <c r="G187" s="96"/>
      <c r="H187" s="96"/>
      <c r="I187" s="96"/>
      <c r="J187" s="96">
        <v>7.47</v>
      </c>
    </row>
    <row r="188" spans="1:12" ht="15" thickBot="1">
      <c r="A188" s="102">
        <v>14</v>
      </c>
      <c r="B188" s="69" t="str">
        <f>'BRYŁA A'!C142</f>
        <v>Kuchenka oddziałowa</v>
      </c>
      <c r="C188" s="96">
        <v>275</v>
      </c>
      <c r="D188" s="96"/>
      <c r="E188" s="96"/>
      <c r="F188" s="96">
        <f t="shared" si="45"/>
        <v>12.83</v>
      </c>
      <c r="G188" s="96"/>
      <c r="H188" s="96"/>
      <c r="I188" s="96"/>
      <c r="J188" s="96">
        <v>12.83</v>
      </c>
      <c r="L188">
        <f>J188</f>
        <v>12.83</v>
      </c>
    </row>
    <row r="189" spans="1:12" ht="15" thickBot="1">
      <c r="A189" s="102">
        <v>15</v>
      </c>
      <c r="B189" s="69" t="str">
        <f>'BRYŁA A'!C143</f>
        <v>Komunikacja</v>
      </c>
      <c r="C189" s="96">
        <v>276</v>
      </c>
      <c r="D189" s="96"/>
      <c r="E189" s="96"/>
      <c r="F189" s="96">
        <f t="shared" si="45"/>
        <v>68.900000000000006</v>
      </c>
      <c r="G189" s="96"/>
      <c r="H189" s="96"/>
      <c r="I189" s="96"/>
      <c r="J189" s="96">
        <v>68.900000000000006</v>
      </c>
      <c r="L189">
        <f>J189</f>
        <v>68.900000000000006</v>
      </c>
    </row>
    <row r="190" spans="1:12" ht="15" thickBot="1">
      <c r="A190" s="102">
        <v>16</v>
      </c>
      <c r="B190" s="69" t="str">
        <f>'BRYŁA A'!C144</f>
        <v>Sala chorych 5-łóżkowa</v>
      </c>
      <c r="C190" s="96" t="s">
        <v>142</v>
      </c>
      <c r="D190" s="96"/>
      <c r="E190" s="96"/>
      <c r="F190" s="96">
        <f t="shared" si="45"/>
        <v>35.04</v>
      </c>
      <c r="G190" s="96"/>
      <c r="H190" s="96"/>
      <c r="I190" s="96"/>
      <c r="J190" s="96">
        <v>35.04</v>
      </c>
      <c r="L190">
        <f>J190</f>
        <v>35.04</v>
      </c>
    </row>
    <row r="191" spans="1:12" ht="15" thickBot="1">
      <c r="A191" s="102">
        <v>17</v>
      </c>
      <c r="B191" s="69" t="str">
        <f>'BRYŁA A'!C145</f>
        <v>Łazienka N/N</v>
      </c>
      <c r="C191" s="96" t="s">
        <v>144</v>
      </c>
      <c r="D191" s="96"/>
      <c r="E191" s="96"/>
      <c r="F191" s="96">
        <f t="shared" si="45"/>
        <v>9</v>
      </c>
      <c r="G191" s="96"/>
      <c r="H191" s="96"/>
      <c r="I191" s="96"/>
      <c r="J191" s="96">
        <v>9</v>
      </c>
    </row>
    <row r="192" spans="1:12" ht="15" thickBot="1">
      <c r="A192" s="102">
        <v>18</v>
      </c>
      <c r="B192" s="111" t="str">
        <f>'BRYŁA A'!C146</f>
        <v>Przedsionek</v>
      </c>
      <c r="C192" s="96" t="s">
        <v>145</v>
      </c>
      <c r="D192" s="112"/>
      <c r="E192" s="112"/>
      <c r="F192" s="112">
        <f t="shared" si="45"/>
        <v>8.11</v>
      </c>
      <c r="G192" s="112"/>
      <c r="H192" s="112"/>
      <c r="I192" s="112"/>
      <c r="J192" s="112">
        <v>8.11</v>
      </c>
      <c r="L192">
        <f>J192</f>
        <v>8.11</v>
      </c>
    </row>
    <row r="193" spans="1:12" ht="15" thickBot="1">
      <c r="A193" s="102">
        <v>19</v>
      </c>
      <c r="B193" s="114" t="str">
        <f>'BRYŁA A'!C147</f>
        <v>Sala chorych 5-łóżkowa</v>
      </c>
      <c r="C193" s="96" t="s">
        <v>146</v>
      </c>
      <c r="D193" s="115"/>
      <c r="E193" s="115"/>
      <c r="F193" s="115">
        <f t="shared" si="45"/>
        <v>34.06</v>
      </c>
      <c r="G193" s="115"/>
      <c r="H193" s="115"/>
      <c r="I193" s="115"/>
      <c r="J193" s="115">
        <v>34.06</v>
      </c>
      <c r="L193">
        <f>J193</f>
        <v>34.06</v>
      </c>
    </row>
    <row r="194" spans="1:12" ht="15" thickBot="1">
      <c r="A194" s="102">
        <v>20</v>
      </c>
      <c r="B194" s="114" t="str">
        <f>'BRYŁA A'!C148</f>
        <v>Łazieka pacjentów</v>
      </c>
      <c r="C194" s="96" t="s">
        <v>147</v>
      </c>
      <c r="D194" s="115"/>
      <c r="E194" s="115"/>
      <c r="F194" s="115">
        <f t="shared" si="45"/>
        <v>4.16</v>
      </c>
      <c r="G194" s="115"/>
      <c r="H194" s="115"/>
      <c r="I194" s="115"/>
      <c r="J194" s="115">
        <v>4.16</v>
      </c>
    </row>
    <row r="195" spans="1:12" ht="15" thickBot="1">
      <c r="A195" s="102">
        <v>21</v>
      </c>
      <c r="B195" s="114" t="str">
        <f>'BRYŁA A'!C149</f>
        <v>Przedsionek</v>
      </c>
      <c r="C195" s="96" t="s">
        <v>149</v>
      </c>
      <c r="D195" s="115"/>
      <c r="E195" s="115"/>
      <c r="F195" s="115">
        <f t="shared" si="45"/>
        <v>5.56</v>
      </c>
      <c r="G195" s="115"/>
      <c r="H195" s="115"/>
      <c r="I195" s="115"/>
      <c r="J195" s="115">
        <v>5.56</v>
      </c>
      <c r="L195">
        <f>J195</f>
        <v>5.56</v>
      </c>
    </row>
    <row r="196" spans="1:12" ht="15" thickBot="1">
      <c r="A196" s="102">
        <v>22</v>
      </c>
      <c r="B196" s="114" t="str">
        <f>'BRYŁA A'!C150</f>
        <v>Sala nadzoru chirurgicznego 5-łóżkowa</v>
      </c>
      <c r="C196" s="96" t="s">
        <v>150</v>
      </c>
      <c r="D196" s="115"/>
      <c r="E196" s="115">
        <f>J196</f>
        <v>37.24</v>
      </c>
      <c r="F196" s="115"/>
      <c r="G196" s="115"/>
      <c r="H196" s="115"/>
      <c r="I196" s="115"/>
      <c r="J196" s="115">
        <v>37.24</v>
      </c>
      <c r="L196">
        <f>J196</f>
        <v>37.24</v>
      </c>
    </row>
    <row r="197" spans="1:12" ht="15" thickBot="1">
      <c r="A197" s="102">
        <v>23</v>
      </c>
      <c r="B197" s="114" t="str">
        <f>'BRYŁA A'!C151</f>
        <v>Punkt obserwacyjny</v>
      </c>
      <c r="C197" s="96" t="s">
        <v>152</v>
      </c>
      <c r="D197" s="115"/>
      <c r="E197" s="115"/>
      <c r="F197" s="115"/>
      <c r="G197" s="115">
        <f>J197</f>
        <v>6.72</v>
      </c>
      <c r="H197" s="115"/>
      <c r="I197" s="115"/>
      <c r="J197" s="115">
        <v>6.72</v>
      </c>
      <c r="L197">
        <f>J197</f>
        <v>6.72</v>
      </c>
    </row>
    <row r="198" spans="1:12" ht="15" thickBot="1">
      <c r="A198" s="102">
        <v>24</v>
      </c>
      <c r="B198" s="114" t="str">
        <f>'BRYŁA A'!C152</f>
        <v>Sala chorych 5-łózkowa</v>
      </c>
      <c r="C198" s="96" t="s">
        <v>154</v>
      </c>
      <c r="D198" s="115"/>
      <c r="E198" s="115"/>
      <c r="F198" s="115">
        <f t="shared" ref="F198:F203" si="46">J198</f>
        <v>34.06</v>
      </c>
      <c r="G198" s="115"/>
      <c r="H198" s="115"/>
      <c r="I198" s="115"/>
      <c r="J198" s="115">
        <v>34.06</v>
      </c>
      <c r="L198">
        <f>J198</f>
        <v>34.06</v>
      </c>
    </row>
    <row r="199" spans="1:12" ht="15" thickBot="1">
      <c r="A199" s="102">
        <v>25</v>
      </c>
      <c r="B199" s="114" t="str">
        <f>'BRYŁA A'!C153</f>
        <v>Łazienka pacjentów</v>
      </c>
      <c r="C199" s="96" t="s">
        <v>156</v>
      </c>
      <c r="D199" s="115"/>
      <c r="E199" s="115"/>
      <c r="F199" s="115">
        <f t="shared" si="46"/>
        <v>4.16</v>
      </c>
      <c r="G199" s="115"/>
      <c r="H199" s="115"/>
      <c r="I199" s="115"/>
      <c r="J199" s="115">
        <v>4.16</v>
      </c>
    </row>
    <row r="200" spans="1:12" ht="15" thickBot="1">
      <c r="A200" s="102">
        <v>26</v>
      </c>
      <c r="B200" s="114" t="str">
        <f>'BRYŁA A'!C154</f>
        <v>Przedsionek</v>
      </c>
      <c r="C200" s="96" t="s">
        <v>157</v>
      </c>
      <c r="D200" s="115"/>
      <c r="E200" s="115"/>
      <c r="F200" s="115">
        <f t="shared" si="46"/>
        <v>5.56</v>
      </c>
      <c r="G200" s="115"/>
      <c r="H200" s="115"/>
      <c r="I200" s="115"/>
      <c r="J200" s="115">
        <v>5.56</v>
      </c>
      <c r="L200">
        <f>J200</f>
        <v>5.56</v>
      </c>
    </row>
    <row r="201" spans="1:12" ht="15" thickBot="1">
      <c r="A201" s="102">
        <v>27</v>
      </c>
      <c r="B201" s="109" t="str">
        <f>'BRYŁA A'!C155</f>
        <v>Sala chorych 5-łóżkowa</v>
      </c>
      <c r="C201" s="96" t="s">
        <v>158</v>
      </c>
      <c r="D201" s="99"/>
      <c r="E201" s="99"/>
      <c r="F201" s="99">
        <f t="shared" si="46"/>
        <v>37.479999999999997</v>
      </c>
      <c r="G201" s="99"/>
      <c r="H201" s="99"/>
      <c r="I201" s="99"/>
      <c r="J201" s="99">
        <v>37.479999999999997</v>
      </c>
      <c r="L201">
        <f>J201</f>
        <v>37.479999999999997</v>
      </c>
    </row>
    <row r="202" spans="1:12" ht="15" thickBot="1">
      <c r="A202" s="102">
        <v>28</v>
      </c>
      <c r="B202" s="69" t="str">
        <f>'BRYŁA A'!C156</f>
        <v>Łazienka pacjentów</v>
      </c>
      <c r="C202" s="96" t="s">
        <v>159</v>
      </c>
      <c r="D202" s="96"/>
      <c r="E202" s="96"/>
      <c r="F202" s="96">
        <f t="shared" si="46"/>
        <v>4.16</v>
      </c>
      <c r="G202" s="96"/>
      <c r="H202" s="96"/>
      <c r="I202" s="96"/>
      <c r="J202" s="96">
        <v>4.16</v>
      </c>
    </row>
    <row r="203" spans="1:12" ht="15" thickBot="1">
      <c r="A203" s="102">
        <v>29</v>
      </c>
      <c r="B203" s="69" t="str">
        <f>'BRYŁA A'!C157</f>
        <v>Przedsionek</v>
      </c>
      <c r="C203" s="96" t="s">
        <v>160</v>
      </c>
      <c r="D203" s="96"/>
      <c r="E203" s="96"/>
      <c r="F203" s="96">
        <f t="shared" si="46"/>
        <v>6.56</v>
      </c>
      <c r="G203" s="96"/>
      <c r="H203" s="96"/>
      <c r="I203" s="96"/>
      <c r="J203" s="96">
        <v>6.56</v>
      </c>
      <c r="L203">
        <f>J203</f>
        <v>6.56</v>
      </c>
    </row>
    <row r="204" spans="1:12" ht="15" thickBot="1">
      <c r="A204" s="102">
        <v>30</v>
      </c>
      <c r="B204" s="69" t="str">
        <f>'BRYŁA A'!C158</f>
        <v>Sekretariat</v>
      </c>
      <c r="C204" s="96">
        <v>282</v>
      </c>
      <c r="D204" s="96"/>
      <c r="E204" s="96"/>
      <c r="F204" s="96"/>
      <c r="G204" s="103">
        <f>J204</f>
        <v>41.3</v>
      </c>
      <c r="H204" s="96"/>
      <c r="I204" s="96"/>
      <c r="J204" s="96">
        <v>41.3</v>
      </c>
      <c r="L204">
        <f>J204</f>
        <v>41.3</v>
      </c>
    </row>
    <row r="205" spans="1:12" ht="15" thickBot="1">
      <c r="A205" s="102">
        <v>31</v>
      </c>
      <c r="B205" s="69" t="str">
        <f>'BRYŁA A'!C159</f>
        <v>Pokój lekarzy</v>
      </c>
      <c r="C205" s="96">
        <v>283</v>
      </c>
      <c r="D205" s="96"/>
      <c r="E205" s="96"/>
      <c r="F205" s="96"/>
      <c r="G205" s="96">
        <f>J205</f>
        <v>36.5</v>
      </c>
      <c r="H205" s="96"/>
      <c r="I205" s="96"/>
      <c r="J205" s="96">
        <v>36.5</v>
      </c>
      <c r="L205">
        <f>J205</f>
        <v>36.5</v>
      </c>
    </row>
    <row r="206" spans="1:12" ht="15" thickBot="1">
      <c r="A206" s="102">
        <v>32</v>
      </c>
      <c r="B206" s="69" t="str">
        <f>'BRYŁA A'!C160</f>
        <v>Łazienka lekarzy</v>
      </c>
      <c r="C206" s="96" t="s">
        <v>162</v>
      </c>
      <c r="D206" s="96"/>
      <c r="E206" s="96"/>
      <c r="F206" s="96"/>
      <c r="G206" s="96">
        <f>J206</f>
        <v>5.9</v>
      </c>
      <c r="H206" s="96"/>
      <c r="I206" s="96"/>
      <c r="J206" s="96">
        <v>5.9</v>
      </c>
    </row>
    <row r="207" spans="1:12" ht="15" thickBot="1">
      <c r="A207" s="102">
        <v>33</v>
      </c>
      <c r="B207" s="69" t="str">
        <f>'BRYŁA A'!C161</f>
        <v>Magazyn</v>
      </c>
      <c r="C207" s="96">
        <v>284</v>
      </c>
      <c r="D207" s="96"/>
      <c r="E207" s="96"/>
      <c r="F207" s="96"/>
      <c r="G207" s="103">
        <f>J207</f>
        <v>7.8</v>
      </c>
      <c r="H207" s="96"/>
      <c r="I207" s="96"/>
      <c r="J207" s="96">
        <v>7.8</v>
      </c>
      <c r="L207">
        <f>J207</f>
        <v>7.8</v>
      </c>
    </row>
    <row r="208" spans="1:12" s="53" customFormat="1" ht="15" thickBot="1">
      <c r="A208" s="102">
        <v>34</v>
      </c>
      <c r="B208" s="69" t="s">
        <v>390</v>
      </c>
      <c r="C208" s="96">
        <v>258</v>
      </c>
      <c r="D208" s="96"/>
      <c r="E208" s="96"/>
      <c r="F208" s="183"/>
      <c r="G208" s="180">
        <f>J208</f>
        <v>10.5</v>
      </c>
      <c r="H208" s="96"/>
      <c r="I208" s="96"/>
      <c r="J208" s="96">
        <v>10.5</v>
      </c>
      <c r="L208" s="53">
        <f>J208</f>
        <v>10.5</v>
      </c>
    </row>
    <row r="209" spans="1:12" s="53" customFormat="1" ht="15" thickBot="1">
      <c r="A209" s="102">
        <v>35</v>
      </c>
      <c r="B209" s="69" t="s">
        <v>1073</v>
      </c>
      <c r="C209" s="96">
        <v>257</v>
      </c>
      <c r="D209" s="96"/>
      <c r="E209" s="96"/>
      <c r="F209" s="183">
        <v>10.199999999999999</v>
      </c>
      <c r="G209" s="180"/>
      <c r="H209" s="96"/>
      <c r="I209" s="96"/>
      <c r="J209" s="96">
        <v>10.199999999999999</v>
      </c>
      <c r="L209" s="53">
        <f>J209</f>
        <v>10.199999999999999</v>
      </c>
    </row>
    <row r="210" spans="1:12" s="53" customFormat="1" ht="15" thickBot="1">
      <c r="A210" s="102">
        <v>36</v>
      </c>
      <c r="B210" s="69" t="s">
        <v>1073</v>
      </c>
      <c r="C210" s="96" t="s">
        <v>1065</v>
      </c>
      <c r="D210" s="96"/>
      <c r="E210" s="96"/>
      <c r="F210" s="183">
        <v>11.78</v>
      </c>
      <c r="G210" s="180"/>
      <c r="H210" s="96"/>
      <c r="I210" s="96"/>
      <c r="J210" s="96">
        <v>11.78</v>
      </c>
      <c r="L210" s="53">
        <f>J210</f>
        <v>11.78</v>
      </c>
    </row>
    <row r="211" spans="1:12" s="53" customFormat="1" ht="15" thickBot="1">
      <c r="A211" s="102">
        <v>37</v>
      </c>
      <c r="B211" s="69" t="s">
        <v>1073</v>
      </c>
      <c r="C211" s="96" t="s">
        <v>1066</v>
      </c>
      <c r="D211" s="96"/>
      <c r="E211" s="96"/>
      <c r="F211" s="183">
        <v>23.41</v>
      </c>
      <c r="G211" s="180"/>
      <c r="H211" s="96"/>
      <c r="I211" s="96"/>
      <c r="J211" s="96">
        <v>23.41</v>
      </c>
      <c r="L211" s="53">
        <f>J211</f>
        <v>23.41</v>
      </c>
    </row>
    <row r="212" spans="1:12" ht="15" thickBot="1">
      <c r="A212" s="102"/>
      <c r="B212" s="104" t="s">
        <v>886</v>
      </c>
      <c r="C212" s="96"/>
      <c r="D212" s="93"/>
      <c r="E212" s="105">
        <f>SUM(E175:E211)</f>
        <v>75.349999999999994</v>
      </c>
      <c r="F212" s="116">
        <f>SUM(F175:F211)</f>
        <v>389.92000000000007</v>
      </c>
      <c r="G212" s="102">
        <f>SUM(G175:G208)</f>
        <v>165.66</v>
      </c>
      <c r="H212" s="105"/>
      <c r="I212" s="105"/>
      <c r="J212" s="106"/>
    </row>
    <row r="213" spans="1:12">
      <c r="A213" s="203" t="s">
        <v>976</v>
      </c>
      <c r="B213" s="203"/>
      <c r="C213" s="203"/>
      <c r="D213" s="203"/>
      <c r="E213" s="203"/>
      <c r="F213" s="203"/>
      <c r="G213" s="203"/>
      <c r="H213" s="69"/>
      <c r="I213" s="69"/>
      <c r="J213" s="105">
        <f>SUM(J175:J212)</f>
        <v>630.93000000000006</v>
      </c>
    </row>
    <row r="216" spans="1:12">
      <c r="A216" t="s">
        <v>977</v>
      </c>
    </row>
    <row r="218" spans="1:12">
      <c r="A218" s="92" t="s">
        <v>303</v>
      </c>
      <c r="B218" s="93" t="s">
        <v>304</v>
      </c>
      <c r="C218" s="94" t="s">
        <v>962</v>
      </c>
      <c r="D218" s="93" t="s">
        <v>963</v>
      </c>
      <c r="E218" s="93" t="s">
        <v>964</v>
      </c>
      <c r="F218" s="93" t="s">
        <v>965</v>
      </c>
      <c r="G218" s="93" t="s">
        <v>966</v>
      </c>
      <c r="H218" s="93" t="s">
        <v>967</v>
      </c>
      <c r="I218" s="93" t="s">
        <v>968</v>
      </c>
      <c r="J218" s="93" t="s">
        <v>914</v>
      </c>
    </row>
    <row r="219" spans="1:12">
      <c r="A219" s="102">
        <v>1</v>
      </c>
      <c r="B219" s="69" t="str">
        <f>'BRYŁA A'!C171</f>
        <v>Przedsionek</v>
      </c>
      <c r="C219" s="96" t="s">
        <v>166</v>
      </c>
      <c r="D219" s="96"/>
      <c r="E219" s="96"/>
      <c r="F219" s="96">
        <f>J219</f>
        <v>2</v>
      </c>
      <c r="G219" s="96"/>
      <c r="H219" s="96"/>
      <c r="I219" s="96"/>
      <c r="J219" s="96">
        <v>2</v>
      </c>
      <c r="L219">
        <f>J219</f>
        <v>2</v>
      </c>
    </row>
    <row r="220" spans="1:12">
      <c r="A220" s="102">
        <v>2</v>
      </c>
      <c r="B220" s="69" t="str">
        <f>'BRYŁA A'!C172</f>
        <v>Pokój jednołóżkowy</v>
      </c>
      <c r="C220" s="96" t="s">
        <v>167</v>
      </c>
      <c r="D220" s="96"/>
      <c r="E220" s="96"/>
      <c r="F220" s="96">
        <f>J220</f>
        <v>8.81</v>
      </c>
      <c r="G220" s="96"/>
      <c r="H220" s="96"/>
      <c r="I220" s="96"/>
      <c r="J220" s="96">
        <v>8.81</v>
      </c>
      <c r="L220">
        <f>J220</f>
        <v>8.81</v>
      </c>
    </row>
    <row r="221" spans="1:12">
      <c r="A221" s="102">
        <v>3</v>
      </c>
      <c r="B221" s="69" t="str">
        <f>'BRYŁA A'!C173</f>
        <v>Łazienka</v>
      </c>
      <c r="C221" s="96" t="s">
        <v>168</v>
      </c>
      <c r="D221" s="96"/>
      <c r="E221" s="96"/>
      <c r="F221" s="96">
        <f>J221</f>
        <v>2.34</v>
      </c>
      <c r="G221" s="96"/>
      <c r="H221" s="96"/>
      <c r="I221" s="96"/>
      <c r="J221" s="96">
        <v>2.34</v>
      </c>
    </row>
    <row r="222" spans="1:12">
      <c r="A222" s="102">
        <v>4</v>
      </c>
      <c r="B222" s="69" t="str">
        <f>'BRYŁA A'!C174</f>
        <v>Przedsionek brudownika</v>
      </c>
      <c r="C222" s="96" t="s">
        <v>169</v>
      </c>
      <c r="D222" s="96"/>
      <c r="E222" s="96"/>
      <c r="F222" s="96">
        <f>J222</f>
        <v>4.4000000000000004</v>
      </c>
      <c r="G222" s="96"/>
      <c r="H222" s="96"/>
      <c r="I222" s="96"/>
      <c r="J222" s="96">
        <v>4.4000000000000004</v>
      </c>
      <c r="L222">
        <f>J222</f>
        <v>4.4000000000000004</v>
      </c>
    </row>
    <row r="223" spans="1:12">
      <c r="A223" s="102">
        <v>5</v>
      </c>
      <c r="B223" s="69" t="str">
        <f>'BRYŁA A'!C175</f>
        <v>Składzik porządkowy</v>
      </c>
      <c r="C223" s="96" t="s">
        <v>170</v>
      </c>
      <c r="D223" s="96"/>
      <c r="E223" s="96"/>
      <c r="F223" s="96"/>
      <c r="G223" s="103">
        <f>J223</f>
        <v>2.7</v>
      </c>
      <c r="H223" s="96"/>
      <c r="I223" s="96"/>
      <c r="J223" s="96">
        <v>2.7</v>
      </c>
    </row>
    <row r="224" spans="1:12">
      <c r="A224" s="102">
        <v>6</v>
      </c>
      <c r="B224" s="69" t="str">
        <f>'BRYŁA A'!C176</f>
        <v>Brudownik</v>
      </c>
      <c r="C224" s="96" t="s">
        <v>171</v>
      </c>
      <c r="D224" s="96"/>
      <c r="E224" s="96"/>
      <c r="F224" s="96"/>
      <c r="G224" s="96">
        <f>J224</f>
        <v>5.5</v>
      </c>
      <c r="H224" s="96"/>
      <c r="I224" s="96"/>
      <c r="J224" s="96">
        <v>5.5</v>
      </c>
      <c r="L224">
        <f>J224</f>
        <v>5.5</v>
      </c>
    </row>
    <row r="225" spans="1:12">
      <c r="A225" s="102">
        <v>7</v>
      </c>
      <c r="B225" s="69" t="str">
        <f>'BRYŁA A'!C177</f>
        <v>Gabinet zabiegowy</v>
      </c>
      <c r="C225" s="96">
        <v>256</v>
      </c>
      <c r="D225" s="96"/>
      <c r="E225" s="96">
        <f>J225</f>
        <v>12.9</v>
      </c>
      <c r="F225" s="96"/>
      <c r="G225" s="96"/>
      <c r="H225" s="96"/>
      <c r="I225" s="96"/>
      <c r="J225" s="96">
        <v>12.9</v>
      </c>
      <c r="L225">
        <f>J225</f>
        <v>12.9</v>
      </c>
    </row>
    <row r="226" spans="1:12">
      <c r="A226" s="102">
        <v>8</v>
      </c>
      <c r="B226" s="69" t="str">
        <f>'BRYŁA A'!C178</f>
        <v>Punkt pielęgniarski</v>
      </c>
      <c r="C226" s="96">
        <v>255</v>
      </c>
      <c r="D226" s="96"/>
      <c r="E226" s="96"/>
      <c r="F226" s="96"/>
      <c r="G226" s="96">
        <f>J226</f>
        <v>12.9</v>
      </c>
      <c r="H226" s="96"/>
      <c r="I226" s="96"/>
      <c r="J226" s="96">
        <v>12.9</v>
      </c>
      <c r="L226">
        <f>J226</f>
        <v>12.9</v>
      </c>
    </row>
    <row r="227" spans="1:12">
      <c r="A227" s="102">
        <v>9</v>
      </c>
      <c r="B227" s="69" t="str">
        <f>'BRYŁA A'!C179</f>
        <v>Gabinet zabiegowy</v>
      </c>
      <c r="C227" s="96">
        <v>254</v>
      </c>
      <c r="D227" s="96"/>
      <c r="E227" s="96">
        <f>J227</f>
        <v>17.2</v>
      </c>
      <c r="F227" s="96"/>
      <c r="G227" s="96"/>
      <c r="H227" s="96"/>
      <c r="I227" s="96"/>
      <c r="J227" s="96">
        <v>17.2</v>
      </c>
      <c r="L227">
        <f>J227</f>
        <v>17.2</v>
      </c>
    </row>
    <row r="228" spans="1:12">
      <c r="A228" s="102">
        <v>10</v>
      </c>
      <c r="B228" s="69" t="str">
        <f>'BRYŁA A'!C180</f>
        <v>Magazynek</v>
      </c>
      <c r="C228" s="96" t="s">
        <v>172</v>
      </c>
      <c r="D228" s="96"/>
      <c r="E228" s="96"/>
      <c r="F228" s="96"/>
      <c r="G228" s="103">
        <f>J228</f>
        <v>5</v>
      </c>
      <c r="H228" s="96"/>
      <c r="I228" s="96"/>
      <c r="J228" s="96">
        <v>5</v>
      </c>
      <c r="L228">
        <f>J228</f>
        <v>5</v>
      </c>
    </row>
    <row r="229" spans="1:12">
      <c r="A229" s="102">
        <v>11</v>
      </c>
      <c r="B229" s="69" t="str">
        <f>'BRYŁA A'!C181</f>
        <v>Łazienka dla niepełnosprawnych</v>
      </c>
      <c r="C229" s="96">
        <v>253</v>
      </c>
      <c r="D229" s="96"/>
      <c r="E229" s="96"/>
      <c r="F229" s="96">
        <f>J229</f>
        <v>11</v>
      </c>
      <c r="G229" s="96"/>
      <c r="H229" s="96"/>
      <c r="I229" s="96"/>
      <c r="J229" s="96">
        <v>11</v>
      </c>
    </row>
    <row r="230" spans="1:12">
      <c r="A230" s="102">
        <v>12</v>
      </c>
      <c r="B230" s="69" t="str">
        <f>'BRYŁA A'!C182</f>
        <v>Sala opatrunkowa</v>
      </c>
      <c r="C230" s="96">
        <v>251</v>
      </c>
      <c r="D230" s="96"/>
      <c r="E230" s="96">
        <f>J230</f>
        <v>13.09</v>
      </c>
      <c r="F230" s="96"/>
      <c r="G230" s="96"/>
      <c r="H230" s="96"/>
      <c r="I230" s="96"/>
      <c r="J230" s="96">
        <v>13.09</v>
      </c>
      <c r="L230">
        <f>J230</f>
        <v>13.09</v>
      </c>
    </row>
    <row r="231" spans="1:12">
      <c r="A231" s="102">
        <v>13</v>
      </c>
      <c r="B231" s="69" t="str">
        <f>'BRYŁA A'!C183</f>
        <v>Komunikacja</v>
      </c>
      <c r="C231" s="96" t="s">
        <v>175</v>
      </c>
      <c r="D231" s="96"/>
      <c r="E231" s="96"/>
      <c r="F231" s="96">
        <f>J231</f>
        <v>17</v>
      </c>
      <c r="G231" s="96"/>
      <c r="H231" s="96"/>
      <c r="I231" s="96"/>
      <c r="J231" s="96">
        <v>17</v>
      </c>
      <c r="L231">
        <f>J231</f>
        <v>17</v>
      </c>
    </row>
    <row r="232" spans="1:12">
      <c r="A232" s="102">
        <v>14</v>
      </c>
      <c r="B232" s="69" t="str">
        <f>'BRYŁA A'!C184</f>
        <v>Pokój ordynatora</v>
      </c>
      <c r="C232" s="96" t="s">
        <v>176</v>
      </c>
      <c r="D232" s="96"/>
      <c r="E232" s="96"/>
      <c r="F232" s="96"/>
      <c r="G232" s="97">
        <f>J232</f>
        <v>12</v>
      </c>
      <c r="H232" s="96"/>
      <c r="I232" s="96"/>
      <c r="J232" s="96">
        <v>12</v>
      </c>
      <c r="L232">
        <f>J232</f>
        <v>12</v>
      </c>
    </row>
    <row r="233" spans="1:12">
      <c r="A233" s="102">
        <v>15</v>
      </c>
      <c r="B233" s="69" t="str">
        <f>'BRYŁA A'!C185</f>
        <v>Pokój lekarzy</v>
      </c>
      <c r="C233" s="96" t="s">
        <v>177</v>
      </c>
      <c r="D233" s="96"/>
      <c r="E233" s="96"/>
      <c r="F233" s="96"/>
      <c r="G233" s="96">
        <f>J233</f>
        <v>28</v>
      </c>
      <c r="H233" s="96"/>
      <c r="I233" s="96"/>
      <c r="J233" s="96">
        <v>28</v>
      </c>
      <c r="L233">
        <f>J233</f>
        <v>28</v>
      </c>
    </row>
    <row r="234" spans="1:12">
      <c r="A234" s="102">
        <v>16</v>
      </c>
      <c r="B234" s="69" t="str">
        <f>'BRYŁA A'!C186</f>
        <v>Łazienka</v>
      </c>
      <c r="C234" s="96" t="s">
        <v>178</v>
      </c>
      <c r="D234" s="96"/>
      <c r="E234" s="96"/>
      <c r="F234" s="96"/>
      <c r="G234" s="96">
        <f>J234</f>
        <v>5.2</v>
      </c>
      <c r="H234" s="96"/>
      <c r="I234" s="96"/>
      <c r="J234" s="96">
        <v>5.2</v>
      </c>
    </row>
    <row r="235" spans="1:12">
      <c r="A235" s="102">
        <v>17</v>
      </c>
      <c r="B235" s="69" t="str">
        <f>'BRYŁA A'!C187</f>
        <v>Pom.oddziałowej</v>
      </c>
      <c r="C235" s="96" t="s">
        <v>179</v>
      </c>
      <c r="D235" s="96"/>
      <c r="E235" s="96"/>
      <c r="F235" s="96"/>
      <c r="G235" s="97">
        <f>J235</f>
        <v>11.7</v>
      </c>
      <c r="H235" s="96"/>
      <c r="I235" s="96"/>
      <c r="J235" s="96">
        <v>11.7</v>
      </c>
      <c r="L235">
        <f>J235</f>
        <v>11.7</v>
      </c>
    </row>
    <row r="236" spans="1:12">
      <c r="A236" s="110">
        <v>18</v>
      </c>
      <c r="B236" s="69" t="str">
        <f>'BRYŁA A'!C188</f>
        <v>Sala chorych</v>
      </c>
      <c r="C236" s="96" t="s">
        <v>180</v>
      </c>
      <c r="D236" s="112"/>
      <c r="E236" s="112"/>
      <c r="F236" s="96">
        <f>J236</f>
        <v>32.4</v>
      </c>
      <c r="G236" s="96"/>
      <c r="H236" s="96"/>
      <c r="I236" s="96"/>
      <c r="J236" s="96">
        <v>32.4</v>
      </c>
      <c r="L236">
        <f>J236</f>
        <v>32.4</v>
      </c>
    </row>
    <row r="237" spans="1:12">
      <c r="A237" s="113">
        <v>19</v>
      </c>
      <c r="B237" s="111" t="str">
        <f>'BRYŁA A'!C189</f>
        <v>Pomieszczenie poscieli</v>
      </c>
      <c r="C237" s="96" t="s">
        <v>181</v>
      </c>
      <c r="D237" s="115"/>
      <c r="E237" s="115"/>
      <c r="F237" s="112"/>
      <c r="G237" s="117">
        <f>J237</f>
        <v>6.4</v>
      </c>
      <c r="H237" s="112"/>
      <c r="I237" s="112"/>
      <c r="J237" s="112">
        <v>6.4</v>
      </c>
      <c r="L237">
        <f>J237</f>
        <v>6.4</v>
      </c>
    </row>
    <row r="238" spans="1:12">
      <c r="A238" s="113">
        <v>20</v>
      </c>
      <c r="B238" s="114" t="str">
        <f>'BRYŁA A'!C190</f>
        <v>Przedsionek</v>
      </c>
      <c r="C238" s="96" t="s">
        <v>183</v>
      </c>
      <c r="D238" s="115"/>
      <c r="E238" s="115"/>
      <c r="F238" s="115">
        <f t="shared" ref="F238:F243" si="47">J238</f>
        <v>6.8</v>
      </c>
      <c r="G238" s="115"/>
      <c r="H238" s="115"/>
      <c r="I238" s="115"/>
      <c r="J238" s="115">
        <v>6.8</v>
      </c>
      <c r="L238">
        <f>J238</f>
        <v>6.8</v>
      </c>
    </row>
    <row r="239" spans="1:12">
      <c r="A239" s="113">
        <v>21</v>
      </c>
      <c r="B239" s="114" t="str">
        <f>'BRYŁA A'!C191</f>
        <v>Łazienka pacjentów</v>
      </c>
      <c r="C239" s="96" t="s">
        <v>184</v>
      </c>
      <c r="D239" s="115"/>
      <c r="E239" s="115"/>
      <c r="F239" s="115">
        <f t="shared" si="47"/>
        <v>4.0999999999999996</v>
      </c>
      <c r="G239" s="115"/>
      <c r="H239" s="115"/>
      <c r="I239" s="115"/>
      <c r="J239" s="115">
        <v>4.0999999999999996</v>
      </c>
    </row>
    <row r="240" spans="1:12">
      <c r="A240" s="113">
        <v>22</v>
      </c>
      <c r="B240" s="114" t="str">
        <f>'BRYŁA A'!C192</f>
        <v>Sala chorych</v>
      </c>
      <c r="C240" s="96" t="s">
        <v>185</v>
      </c>
      <c r="D240" s="115"/>
      <c r="E240" s="115"/>
      <c r="F240" s="115">
        <f t="shared" si="47"/>
        <v>27.1</v>
      </c>
      <c r="G240" s="115"/>
      <c r="H240" s="115"/>
      <c r="I240" s="115"/>
      <c r="J240" s="115">
        <v>27.1</v>
      </c>
      <c r="L240">
        <f>J240</f>
        <v>27.1</v>
      </c>
    </row>
    <row r="241" spans="1:12">
      <c r="A241" s="113">
        <v>23</v>
      </c>
      <c r="B241" s="114" t="str">
        <f>'BRYŁA A'!C193</f>
        <v>Przedsionek</v>
      </c>
      <c r="C241" s="96" t="s">
        <v>186</v>
      </c>
      <c r="D241" s="115"/>
      <c r="E241" s="115"/>
      <c r="F241" s="115">
        <f t="shared" si="47"/>
        <v>8.9</v>
      </c>
      <c r="G241" s="115"/>
      <c r="H241" s="115"/>
      <c r="I241" s="115"/>
      <c r="J241" s="115">
        <v>8.9</v>
      </c>
      <c r="L241">
        <f>J241</f>
        <v>8.9</v>
      </c>
    </row>
    <row r="242" spans="1:12">
      <c r="A242" s="113">
        <v>24</v>
      </c>
      <c r="B242" s="114" t="str">
        <f>'BRYŁA A'!C194</f>
        <v>Łazienka pacjentów</v>
      </c>
      <c r="C242" s="96" t="s">
        <v>187</v>
      </c>
      <c r="D242" s="115"/>
      <c r="E242" s="115"/>
      <c r="F242" s="115">
        <f t="shared" si="47"/>
        <v>4.0999999999999996</v>
      </c>
      <c r="G242" s="115"/>
      <c r="H242" s="115"/>
      <c r="I242" s="115"/>
      <c r="J242" s="115">
        <v>4.0999999999999996</v>
      </c>
    </row>
    <row r="243" spans="1:12">
      <c r="A243" s="113">
        <v>25</v>
      </c>
      <c r="B243" s="114" t="str">
        <f>'BRYŁA A'!C195</f>
        <v>Sala chorych</v>
      </c>
      <c r="C243" s="96" t="s">
        <v>188</v>
      </c>
      <c r="D243" s="115"/>
      <c r="E243" s="115"/>
      <c r="F243" s="115">
        <f t="shared" si="47"/>
        <v>38</v>
      </c>
      <c r="G243" s="115"/>
      <c r="H243" s="115"/>
      <c r="I243" s="115"/>
      <c r="J243" s="115">
        <v>38</v>
      </c>
      <c r="L243">
        <f>J243</f>
        <v>38</v>
      </c>
    </row>
    <row r="244" spans="1:12">
      <c r="A244" s="113">
        <v>26</v>
      </c>
      <c r="B244" s="114" t="str">
        <f>'BRYŁA A'!C196</f>
        <v>Pokój pielęgniarki</v>
      </c>
      <c r="C244" s="96" t="s">
        <v>189</v>
      </c>
      <c r="D244" s="115"/>
      <c r="E244" s="115"/>
      <c r="F244" s="115"/>
      <c r="G244" s="115">
        <f>J244</f>
        <v>5.9</v>
      </c>
      <c r="H244" s="115"/>
      <c r="I244" s="115"/>
      <c r="J244" s="115">
        <v>5.9</v>
      </c>
      <c r="L244">
        <f>J244</f>
        <v>5.9</v>
      </c>
    </row>
    <row r="245" spans="1:12">
      <c r="A245" s="113">
        <v>27</v>
      </c>
      <c r="B245" s="114" t="str">
        <f>'BRYŁA A'!C197</f>
        <v>Sala chorych</v>
      </c>
      <c r="C245" s="96" t="s">
        <v>191</v>
      </c>
      <c r="D245" s="115"/>
      <c r="E245" s="115"/>
      <c r="F245" s="115">
        <f t="shared" ref="F245:F251" si="48">J245</f>
        <v>34</v>
      </c>
      <c r="G245" s="115"/>
      <c r="H245" s="115"/>
      <c r="I245" s="115"/>
      <c r="J245" s="115">
        <v>34</v>
      </c>
      <c r="L245">
        <f>J245</f>
        <v>34</v>
      </c>
    </row>
    <row r="246" spans="1:12">
      <c r="A246" s="113">
        <v>28</v>
      </c>
      <c r="B246" s="114" t="str">
        <f>'BRYŁA A'!C198</f>
        <v>Przedsionek</v>
      </c>
      <c r="C246" s="96" t="s">
        <v>192</v>
      </c>
      <c r="D246" s="115"/>
      <c r="E246" s="115"/>
      <c r="F246" s="115">
        <f t="shared" si="48"/>
        <v>5.4</v>
      </c>
      <c r="G246" s="115"/>
      <c r="H246" s="115"/>
      <c r="I246" s="115"/>
      <c r="J246" s="115">
        <v>5.4</v>
      </c>
      <c r="L246">
        <f>J246</f>
        <v>5.4</v>
      </c>
    </row>
    <row r="247" spans="1:12">
      <c r="A247" s="113">
        <v>29</v>
      </c>
      <c r="B247" s="114" t="str">
        <f>'BRYŁA A'!C199</f>
        <v>Łazienka pacjentów</v>
      </c>
      <c r="C247" s="96" t="s">
        <v>193</v>
      </c>
      <c r="D247" s="115"/>
      <c r="E247" s="115"/>
      <c r="F247" s="115">
        <f t="shared" si="48"/>
        <v>4.0999999999999996</v>
      </c>
      <c r="G247" s="115"/>
      <c r="H247" s="115"/>
      <c r="I247" s="115"/>
      <c r="J247" s="115">
        <v>4.0999999999999996</v>
      </c>
    </row>
    <row r="248" spans="1:12">
      <c r="A248" s="113">
        <v>30</v>
      </c>
      <c r="B248" s="114" t="str">
        <f>'BRYŁA A'!C200</f>
        <v>Sala chorych</v>
      </c>
      <c r="C248" s="96" t="s">
        <v>194</v>
      </c>
      <c r="D248" s="115"/>
      <c r="E248" s="115"/>
      <c r="F248" s="115">
        <f t="shared" si="48"/>
        <v>37.4</v>
      </c>
      <c r="G248" s="115"/>
      <c r="H248" s="115"/>
      <c r="I248" s="115"/>
      <c r="J248" s="115">
        <v>37.4</v>
      </c>
      <c r="L248">
        <f>J248</f>
        <v>37.4</v>
      </c>
    </row>
    <row r="249" spans="1:12">
      <c r="A249" s="92">
        <v>31</v>
      </c>
      <c r="B249" s="109" t="str">
        <f>'BRYŁA A'!C201</f>
        <v>Przedsionek</v>
      </c>
      <c r="C249" s="96" t="s">
        <v>195</v>
      </c>
      <c r="D249" s="99"/>
      <c r="E249" s="99"/>
      <c r="F249" s="99">
        <f t="shared" si="48"/>
        <v>6.5</v>
      </c>
      <c r="G249" s="99"/>
      <c r="H249" s="99"/>
      <c r="I249" s="99"/>
      <c r="J249" s="99">
        <v>6.5</v>
      </c>
      <c r="L249">
        <f>J249</f>
        <v>6.5</v>
      </c>
    </row>
    <row r="250" spans="1:12">
      <c r="A250" s="102">
        <v>32</v>
      </c>
      <c r="B250" s="69" t="str">
        <f>'BRYŁA A'!C202</f>
        <v>Łazienka pacjentów</v>
      </c>
      <c r="C250" s="96" t="s">
        <v>196</v>
      </c>
      <c r="D250" s="69"/>
      <c r="E250" s="96"/>
      <c r="F250" s="96">
        <f t="shared" si="48"/>
        <v>4.0999999999999996</v>
      </c>
      <c r="G250" s="96"/>
      <c r="H250" s="96"/>
      <c r="I250" s="96"/>
      <c r="J250" s="96">
        <v>4.0999999999999996</v>
      </c>
    </row>
    <row r="251" spans="1:12">
      <c r="A251" s="102">
        <v>33</v>
      </c>
      <c r="B251" s="69" t="str">
        <f>'BRYŁA A'!C203</f>
        <v>Komunikacja</v>
      </c>
      <c r="C251" s="96">
        <v>245</v>
      </c>
      <c r="D251" s="118"/>
      <c r="E251" s="69"/>
      <c r="F251" s="96">
        <f t="shared" si="48"/>
        <v>68.7</v>
      </c>
      <c r="G251" s="96"/>
      <c r="H251" s="96"/>
      <c r="I251" s="96"/>
      <c r="J251" s="96">
        <v>68.7</v>
      </c>
      <c r="L251">
        <f>J251</f>
        <v>68.7</v>
      </c>
    </row>
    <row r="252" spans="1:12">
      <c r="A252" s="119"/>
      <c r="B252" s="120" t="s">
        <v>886</v>
      </c>
      <c r="C252" s="111"/>
      <c r="D252" s="121"/>
      <c r="E252" s="93">
        <f>SUM(E219:E251)</f>
        <v>43.19</v>
      </c>
      <c r="F252" s="122">
        <f>SUM(F219:F251)</f>
        <v>327.14999999999998</v>
      </c>
      <c r="G252" s="102">
        <f>SUM(G219:G251)</f>
        <v>95.300000000000011</v>
      </c>
      <c r="H252" s="105"/>
      <c r="I252" s="105"/>
      <c r="J252" s="106"/>
    </row>
    <row r="253" spans="1:12">
      <c r="A253" s="205" t="s">
        <v>978</v>
      </c>
      <c r="B253" s="205"/>
      <c r="C253" s="205"/>
      <c r="D253" s="205"/>
      <c r="E253" s="205"/>
      <c r="F253" s="205"/>
      <c r="G253" s="205"/>
      <c r="H253" s="106"/>
      <c r="I253" s="106"/>
      <c r="J253" s="105">
        <f>SUM(J219:J252)</f>
        <v>465.64</v>
      </c>
    </row>
    <row r="255" spans="1:12">
      <c r="A255" t="s">
        <v>979</v>
      </c>
    </row>
    <row r="257" spans="1:12">
      <c r="A257" s="92" t="s">
        <v>303</v>
      </c>
      <c r="B257" s="93" t="s">
        <v>304</v>
      </c>
      <c r="C257" s="94" t="s">
        <v>962</v>
      </c>
      <c r="D257" s="93" t="s">
        <v>963</v>
      </c>
      <c r="E257" s="93" t="s">
        <v>964</v>
      </c>
      <c r="F257" s="93" t="s">
        <v>965</v>
      </c>
      <c r="G257" s="93" t="s">
        <v>966</v>
      </c>
      <c r="H257" s="93" t="s">
        <v>967</v>
      </c>
      <c r="I257" s="93" t="s">
        <v>968</v>
      </c>
      <c r="J257" s="93" t="s">
        <v>914</v>
      </c>
    </row>
    <row r="258" spans="1:12">
      <c r="A258" s="102">
        <v>1</v>
      </c>
      <c r="B258" s="69" t="str">
        <f>'BRYŁA A'!C288</f>
        <v>komunikacja</v>
      </c>
      <c r="C258" s="96" t="s">
        <v>306</v>
      </c>
      <c r="D258" s="96"/>
      <c r="E258" s="96"/>
      <c r="F258" s="96">
        <f>J258</f>
        <v>155.71</v>
      </c>
      <c r="G258" s="96"/>
      <c r="H258" s="96"/>
      <c r="I258" s="96"/>
      <c r="J258" s="96">
        <v>155.71</v>
      </c>
      <c r="L258">
        <f t="shared" ref="L258:L263" si="49">J258</f>
        <v>155.71</v>
      </c>
    </row>
    <row r="259" spans="1:12">
      <c r="A259" s="102">
        <v>2</v>
      </c>
      <c r="B259" s="69" t="str">
        <f>'BRYŁA A'!C289</f>
        <v>gabinet diagnostyczny</v>
      </c>
      <c r="C259" s="96" t="s">
        <v>307</v>
      </c>
      <c r="D259" s="96"/>
      <c r="E259" s="96"/>
      <c r="F259" s="96">
        <f>J259</f>
        <v>19.75</v>
      </c>
      <c r="G259" s="96"/>
      <c r="H259" s="96"/>
      <c r="I259" s="96"/>
      <c r="J259" s="96">
        <v>19.75</v>
      </c>
      <c r="L259">
        <f t="shared" si="49"/>
        <v>19.75</v>
      </c>
    </row>
    <row r="260" spans="1:12">
      <c r="A260" s="102">
        <v>3</v>
      </c>
      <c r="B260" s="69" t="str">
        <f>'BRYŁA A'!C290</f>
        <v>przygotowalnia leków INN</v>
      </c>
      <c r="C260" s="96" t="s">
        <v>309</v>
      </c>
      <c r="D260" s="96"/>
      <c r="E260" s="96"/>
      <c r="F260" s="96">
        <f>J260</f>
        <v>6.8</v>
      </c>
      <c r="G260" s="96"/>
      <c r="H260" s="96"/>
      <c r="I260" s="96"/>
      <c r="J260" s="96">
        <v>6.8</v>
      </c>
      <c r="L260">
        <f t="shared" si="49"/>
        <v>6.8</v>
      </c>
    </row>
    <row r="261" spans="1:12">
      <c r="A261" s="102">
        <v>4</v>
      </c>
      <c r="B261" s="69" t="str">
        <f>'BRYŁA A'!C291</f>
        <v>dyżurka pielęgniarek INN</v>
      </c>
      <c r="C261" s="96" t="s">
        <v>311</v>
      </c>
      <c r="D261" s="96"/>
      <c r="E261" s="96"/>
      <c r="F261" s="96"/>
      <c r="G261" s="96">
        <f>J261</f>
        <v>8.11</v>
      </c>
      <c r="H261" s="96"/>
      <c r="I261" s="96"/>
      <c r="J261" s="96">
        <v>8.11</v>
      </c>
      <c r="L261">
        <f t="shared" si="49"/>
        <v>8.11</v>
      </c>
    </row>
    <row r="262" spans="1:12">
      <c r="A262" s="102">
        <v>5</v>
      </c>
      <c r="B262" s="69" t="str">
        <f>'BRYŁA A'!C292</f>
        <v>sala INN</v>
      </c>
      <c r="C262" s="96" t="s">
        <v>313</v>
      </c>
      <c r="D262" s="96"/>
      <c r="E262" s="96">
        <f>J262</f>
        <v>71.3</v>
      </c>
      <c r="F262" s="96"/>
      <c r="G262" s="96"/>
      <c r="H262" s="96"/>
      <c r="I262" s="96"/>
      <c r="J262" s="96">
        <v>71.3</v>
      </c>
      <c r="L262">
        <f t="shared" si="49"/>
        <v>71.3</v>
      </c>
    </row>
    <row r="263" spans="1:12">
      <c r="A263" s="102">
        <v>6</v>
      </c>
      <c r="B263" s="69" t="str">
        <f>'BRYŁA A'!C293</f>
        <v>mag. sprzętu medycznego + pom. rozdzielni elektrycznej</v>
      </c>
      <c r="C263" s="96" t="s">
        <v>315</v>
      </c>
      <c r="D263" s="96"/>
      <c r="E263" s="96"/>
      <c r="F263" s="96"/>
      <c r="G263" s="103">
        <f>J263</f>
        <v>6.18</v>
      </c>
      <c r="H263" s="96"/>
      <c r="I263" s="96"/>
      <c r="J263" s="96">
        <v>6.18</v>
      </c>
      <c r="L263">
        <f t="shared" si="49"/>
        <v>6.18</v>
      </c>
    </row>
    <row r="264" spans="1:12">
      <c r="A264" s="102">
        <v>7</v>
      </c>
      <c r="B264" s="69" t="str">
        <f>'BRYŁA A'!C294</f>
        <v>łazienka dla pacjentów</v>
      </c>
      <c r="C264" s="96" t="s">
        <v>317</v>
      </c>
      <c r="D264" s="96"/>
      <c r="E264" s="96"/>
      <c r="F264" s="96">
        <f>J264</f>
        <v>9.6999999999999993</v>
      </c>
      <c r="G264" s="96"/>
      <c r="H264" s="96"/>
      <c r="I264" s="96"/>
      <c r="J264" s="96">
        <v>9.6999999999999993</v>
      </c>
    </row>
    <row r="265" spans="1:12">
      <c r="A265" s="102">
        <v>8</v>
      </c>
      <c r="B265" s="69" t="str">
        <f>'BRYŁA A'!C295</f>
        <v>pomieszczenie porządkowe</v>
      </c>
      <c r="C265" s="96" t="s">
        <v>319</v>
      </c>
      <c r="D265" s="96"/>
      <c r="E265" s="96"/>
      <c r="F265" s="96"/>
      <c r="G265" s="103">
        <f>J265</f>
        <v>2.29</v>
      </c>
      <c r="H265" s="96"/>
      <c r="I265" s="96"/>
      <c r="J265" s="96">
        <v>2.29</v>
      </c>
      <c r="L265">
        <f>J265</f>
        <v>2.29</v>
      </c>
    </row>
    <row r="266" spans="1:12">
      <c r="A266" s="102">
        <v>9</v>
      </c>
      <c r="B266" s="69" t="str">
        <f>'BRYŁA A'!C296</f>
        <v>brudownik</v>
      </c>
      <c r="C266" s="96" t="s">
        <v>320</v>
      </c>
      <c r="D266" s="96"/>
      <c r="E266" s="96"/>
      <c r="F266" s="96"/>
      <c r="G266" s="96">
        <f>J266</f>
        <v>9.43</v>
      </c>
      <c r="H266" s="96"/>
      <c r="I266" s="96"/>
      <c r="J266" s="96">
        <v>9.43</v>
      </c>
      <c r="L266">
        <f>J266</f>
        <v>9.43</v>
      </c>
    </row>
    <row r="267" spans="1:12">
      <c r="A267" s="102">
        <v>10</v>
      </c>
      <c r="B267" s="69" t="str">
        <f>'BRYŁA A'!C297</f>
        <v>magazyn czystej bielizny</v>
      </c>
      <c r="C267" s="96" t="s">
        <v>322</v>
      </c>
      <c r="D267" s="96"/>
      <c r="E267" s="96"/>
      <c r="F267" s="97">
        <f>J267</f>
        <v>4.34</v>
      </c>
      <c r="G267" s="96"/>
      <c r="H267" s="96"/>
      <c r="I267" s="96"/>
      <c r="J267" s="96">
        <v>4.34</v>
      </c>
      <c r="L267">
        <f>J267</f>
        <v>4.34</v>
      </c>
    </row>
    <row r="268" spans="1:12">
      <c r="A268" s="102">
        <v>11</v>
      </c>
      <c r="B268" s="69" t="str">
        <f>'BRYŁA A'!C298</f>
        <v>pokój oddziałowej</v>
      </c>
      <c r="C268" s="96" t="s">
        <v>323</v>
      </c>
      <c r="D268" s="96"/>
      <c r="E268" s="96"/>
      <c r="F268" s="96"/>
      <c r="G268" s="97">
        <f>J268</f>
        <v>11.35</v>
      </c>
      <c r="H268" s="96"/>
      <c r="I268" s="96"/>
      <c r="J268" s="96">
        <v>11.35</v>
      </c>
      <c r="L268">
        <f>J268</f>
        <v>11.35</v>
      </c>
    </row>
    <row r="269" spans="1:12">
      <c r="A269" s="102">
        <v>12</v>
      </c>
      <c r="B269" s="69" t="str">
        <f>'BRYŁA A'!C299</f>
        <v>klatka schodowa</v>
      </c>
      <c r="C269" s="96" t="s">
        <v>325</v>
      </c>
      <c r="D269" s="96"/>
      <c r="E269" s="96"/>
      <c r="F269" s="96"/>
      <c r="G269" s="96"/>
      <c r="H269" s="96">
        <f>J269</f>
        <v>49.27</v>
      </c>
      <c r="I269" s="96"/>
      <c r="J269" s="96">
        <v>49.27</v>
      </c>
    </row>
    <row r="270" spans="1:12">
      <c r="A270" s="102">
        <v>13</v>
      </c>
      <c r="B270" s="69" t="str">
        <f>'BRYŁA A'!C300</f>
        <v>łazienka lekarzy</v>
      </c>
      <c r="C270" s="96" t="s">
        <v>327</v>
      </c>
      <c r="D270" s="96"/>
      <c r="E270" s="96"/>
      <c r="F270" s="96"/>
      <c r="G270" s="96">
        <f>J270</f>
        <v>10.46</v>
      </c>
      <c r="H270" s="96"/>
      <c r="I270" s="96"/>
      <c r="J270" s="96">
        <v>10.46</v>
      </c>
    </row>
    <row r="271" spans="1:12">
      <c r="A271" s="102">
        <v>14</v>
      </c>
      <c r="B271" s="69" t="str">
        <f>'BRYŁA A'!C301</f>
        <v>łazienka męska pacjentów</v>
      </c>
      <c r="C271" s="96" t="s">
        <v>329</v>
      </c>
      <c r="D271" s="96"/>
      <c r="E271" s="96"/>
      <c r="F271" s="96">
        <f>J271</f>
        <v>9.5399999999999991</v>
      </c>
      <c r="G271" s="96"/>
      <c r="H271" s="96"/>
      <c r="I271" s="96"/>
      <c r="J271" s="96">
        <v>9.5399999999999991</v>
      </c>
    </row>
    <row r="272" spans="1:12">
      <c r="A272" s="102">
        <v>15</v>
      </c>
      <c r="B272" s="69" t="str">
        <f>'BRYŁA A'!C302</f>
        <v>sekretariat</v>
      </c>
      <c r="C272" s="96" t="s">
        <v>331</v>
      </c>
      <c r="D272" s="96"/>
      <c r="E272" s="96"/>
      <c r="F272" s="96"/>
      <c r="G272" s="103">
        <f>J272</f>
        <v>5.67</v>
      </c>
      <c r="H272" s="96"/>
      <c r="I272" s="96"/>
      <c r="J272" s="96">
        <v>5.67</v>
      </c>
      <c r="L272">
        <f>J272</f>
        <v>5.67</v>
      </c>
    </row>
    <row r="273" spans="1:12">
      <c r="A273" s="102">
        <v>16</v>
      </c>
      <c r="B273" s="69" t="str">
        <f>'BRYŁA A'!C303</f>
        <v>pokój ordynatora</v>
      </c>
      <c r="C273" s="96" t="s">
        <v>333</v>
      </c>
      <c r="D273" s="96"/>
      <c r="E273" s="96"/>
      <c r="F273" s="96"/>
      <c r="G273" s="97">
        <f>J273</f>
        <v>12.77</v>
      </c>
      <c r="H273" s="96"/>
      <c r="I273" s="96"/>
      <c r="J273" s="96">
        <v>12.77</v>
      </c>
      <c r="L273">
        <f>J273</f>
        <v>12.77</v>
      </c>
    </row>
    <row r="274" spans="1:12">
      <c r="A274" s="102">
        <v>17</v>
      </c>
      <c r="B274" s="111" t="str">
        <f>'BRYŁA A'!C304</f>
        <v>toaleta dla odwiedzających</v>
      </c>
      <c r="C274" s="96" t="s">
        <v>335</v>
      </c>
      <c r="D274" s="112"/>
      <c r="E274" s="112"/>
      <c r="F274" s="112">
        <f>J274</f>
        <v>2.98</v>
      </c>
      <c r="G274" s="112"/>
      <c r="H274" s="112"/>
      <c r="I274" s="112"/>
      <c r="J274" s="112">
        <v>2.98</v>
      </c>
    </row>
    <row r="275" spans="1:12">
      <c r="A275" s="102">
        <v>18</v>
      </c>
      <c r="B275" s="114" t="str">
        <f>'BRYŁA A'!C305</f>
        <v>łazienka damska pacjentów</v>
      </c>
      <c r="C275" s="96" t="s">
        <v>337</v>
      </c>
      <c r="D275" s="115"/>
      <c r="E275" s="115"/>
      <c r="F275" s="115">
        <f>J275</f>
        <v>5.38</v>
      </c>
      <c r="G275" s="115"/>
      <c r="H275" s="115"/>
      <c r="I275" s="115"/>
      <c r="J275" s="115">
        <v>5.38</v>
      </c>
    </row>
    <row r="276" spans="1:12">
      <c r="A276" s="102">
        <v>19</v>
      </c>
      <c r="B276" s="114" t="str">
        <f>'BRYŁA A'!C306</f>
        <v>sala łóżkowa</v>
      </c>
      <c r="C276" s="96" t="s">
        <v>339</v>
      </c>
      <c r="D276" s="115"/>
      <c r="E276" s="115"/>
      <c r="F276" s="115">
        <f>J276</f>
        <v>19.57</v>
      </c>
      <c r="G276" s="115"/>
      <c r="H276" s="115"/>
      <c r="I276" s="115"/>
      <c r="J276" s="115">
        <v>19.57</v>
      </c>
      <c r="L276">
        <f>J276</f>
        <v>19.57</v>
      </c>
    </row>
    <row r="277" spans="1:12">
      <c r="A277" s="102">
        <v>20</v>
      </c>
      <c r="B277" s="114" t="str">
        <f>'BRYŁA A'!C307</f>
        <v>sala ćwiczeń fizjoterapii</v>
      </c>
      <c r="C277" s="96" t="s">
        <v>341</v>
      </c>
      <c r="D277" s="115"/>
      <c r="E277" s="115"/>
      <c r="F277" s="123">
        <f>J277</f>
        <v>36.93</v>
      </c>
      <c r="G277" s="115"/>
      <c r="H277" s="115"/>
      <c r="I277" s="115"/>
      <c r="J277" s="115">
        <v>36.93</v>
      </c>
      <c r="L277">
        <f>J277</f>
        <v>36.93</v>
      </c>
    </row>
    <row r="278" spans="1:12">
      <c r="A278" s="102">
        <v>21</v>
      </c>
      <c r="B278" s="114" t="str">
        <f>'BRYŁA A'!C308</f>
        <v>pomieszczenie socjalne fizjoterapeutów</v>
      </c>
      <c r="C278" s="96" t="s">
        <v>343</v>
      </c>
      <c r="D278" s="115"/>
      <c r="E278" s="115"/>
      <c r="F278" s="115"/>
      <c r="G278" s="123">
        <f>J278</f>
        <v>5.91</v>
      </c>
      <c r="H278" s="115"/>
      <c r="I278" s="115"/>
      <c r="J278" s="115">
        <v>5.91</v>
      </c>
      <c r="L278">
        <f>J278</f>
        <v>5.91</v>
      </c>
    </row>
    <row r="279" spans="1:12">
      <c r="A279" s="102">
        <v>22</v>
      </c>
      <c r="B279" s="114" t="str">
        <f>'BRYŁA A'!C309</f>
        <v>gabinet fizjoterapii</v>
      </c>
      <c r="C279" s="96" t="s">
        <v>345</v>
      </c>
      <c r="D279" s="115"/>
      <c r="E279" s="115"/>
      <c r="F279" s="115"/>
      <c r="G279" s="123">
        <f>J279</f>
        <v>14.75</v>
      </c>
      <c r="H279" s="115"/>
      <c r="I279" s="115"/>
      <c r="J279" s="115">
        <v>14.75</v>
      </c>
      <c r="L279">
        <f>J279</f>
        <v>14.75</v>
      </c>
    </row>
    <row r="280" spans="1:12">
      <c r="A280" s="102">
        <v>23</v>
      </c>
      <c r="B280" s="114" t="str">
        <f>'BRYŁA A'!C310</f>
        <v>gabinet logopedy</v>
      </c>
      <c r="C280" s="96" t="s">
        <v>347</v>
      </c>
      <c r="D280" s="115"/>
      <c r="E280" s="115"/>
      <c r="F280" s="115"/>
      <c r="G280" s="123">
        <f>J280</f>
        <v>9.73</v>
      </c>
      <c r="H280" s="115"/>
      <c r="I280" s="115"/>
      <c r="J280" s="115">
        <v>9.73</v>
      </c>
      <c r="L280">
        <f>J280</f>
        <v>9.73</v>
      </c>
    </row>
    <row r="281" spans="1:12">
      <c r="A281" s="102">
        <v>24</v>
      </c>
      <c r="B281" s="114" t="str">
        <f>'BRYŁA A'!C311</f>
        <v>klatka schodowa</v>
      </c>
      <c r="C281" s="96" t="s">
        <v>349</v>
      </c>
      <c r="D281" s="115"/>
      <c r="E281" s="115"/>
      <c r="F281" s="115"/>
      <c r="G281" s="115"/>
      <c r="H281" s="115">
        <f>J281</f>
        <v>30.22</v>
      </c>
      <c r="I281" s="115"/>
      <c r="J281" s="115">
        <v>30.22</v>
      </c>
    </row>
    <row r="282" spans="1:12">
      <c r="A282" s="102">
        <v>25</v>
      </c>
      <c r="B282" s="114" t="str">
        <f>'BRYŁA A'!C312</f>
        <v>śluza</v>
      </c>
      <c r="C282" s="96" t="s">
        <v>350</v>
      </c>
      <c r="D282" s="115"/>
      <c r="E282" s="115"/>
      <c r="F282" s="115">
        <f t="shared" ref="F282:F287" si="50">J282</f>
        <v>2.41</v>
      </c>
      <c r="G282" s="115"/>
      <c r="H282" s="115"/>
      <c r="I282" s="115"/>
      <c r="J282" s="115">
        <v>2.41</v>
      </c>
    </row>
    <row r="283" spans="1:12">
      <c r="A283" s="102">
        <v>26</v>
      </c>
      <c r="B283" s="114" t="str">
        <f>'BRYŁA A'!C313</f>
        <v>łazienka</v>
      </c>
      <c r="C283" s="96" t="s">
        <v>352</v>
      </c>
      <c r="D283" s="115"/>
      <c r="E283" s="115"/>
      <c r="F283" s="115">
        <f t="shared" si="50"/>
        <v>7.61</v>
      </c>
      <c r="G283" s="115"/>
      <c r="H283" s="115"/>
      <c r="I283" s="115"/>
      <c r="J283" s="115">
        <v>7.61</v>
      </c>
    </row>
    <row r="284" spans="1:12">
      <c r="A284" s="102">
        <v>27</v>
      </c>
      <c r="B284" s="114" t="str">
        <f>'BRYŁA A'!C314</f>
        <v>izolatka</v>
      </c>
      <c r="C284" s="96" t="s">
        <v>354</v>
      </c>
      <c r="D284" s="115"/>
      <c r="E284" s="115"/>
      <c r="F284" s="115">
        <f t="shared" si="50"/>
        <v>18.73</v>
      </c>
      <c r="G284" s="115"/>
      <c r="H284" s="115"/>
      <c r="I284" s="115"/>
      <c r="J284" s="115">
        <v>18.73</v>
      </c>
      <c r="L284">
        <f t="shared" ref="L284:L289" si="51">J284</f>
        <v>18.73</v>
      </c>
    </row>
    <row r="285" spans="1:12">
      <c r="A285" s="102">
        <v>28</v>
      </c>
      <c r="B285" s="114" t="str">
        <f>'BRYŁA A'!C315</f>
        <v>sala łóżkowa</v>
      </c>
      <c r="C285" s="96" t="s">
        <v>356</v>
      </c>
      <c r="D285" s="115"/>
      <c r="E285" s="115"/>
      <c r="F285" s="115">
        <f t="shared" si="50"/>
        <v>20.87</v>
      </c>
      <c r="G285" s="115"/>
      <c r="H285" s="115"/>
      <c r="I285" s="115"/>
      <c r="J285" s="115">
        <v>20.87</v>
      </c>
      <c r="L285">
        <f t="shared" si="51"/>
        <v>20.87</v>
      </c>
    </row>
    <row r="286" spans="1:12">
      <c r="A286" s="102">
        <v>29</v>
      </c>
      <c r="B286" s="114" t="str">
        <f>'BRYŁA A'!C316</f>
        <v>sala łóżkowa</v>
      </c>
      <c r="C286" s="96" t="s">
        <v>357</v>
      </c>
      <c r="D286" s="115"/>
      <c r="E286" s="115"/>
      <c r="F286" s="115">
        <f t="shared" si="50"/>
        <v>35.9</v>
      </c>
      <c r="G286" s="115"/>
      <c r="H286" s="115"/>
      <c r="I286" s="115"/>
      <c r="J286" s="115">
        <v>35.9</v>
      </c>
      <c r="L286">
        <f t="shared" si="51"/>
        <v>35.9</v>
      </c>
    </row>
    <row r="287" spans="1:12">
      <c r="A287" s="102">
        <v>30</v>
      </c>
      <c r="B287" s="109" t="str">
        <f>'BRYŁA A'!C317</f>
        <v>sala łóżkowa</v>
      </c>
      <c r="C287" s="96" t="s">
        <v>358</v>
      </c>
      <c r="D287" s="99"/>
      <c r="E287" s="99"/>
      <c r="F287" s="99">
        <f t="shared" si="50"/>
        <v>27.49</v>
      </c>
      <c r="G287" s="99"/>
      <c r="H287" s="99"/>
      <c r="I287" s="99"/>
      <c r="J287" s="99">
        <v>27.49</v>
      </c>
      <c r="L287">
        <f t="shared" si="51"/>
        <v>27.49</v>
      </c>
    </row>
    <row r="288" spans="1:12">
      <c r="A288" s="102">
        <v>31</v>
      </c>
      <c r="B288" s="69" t="str">
        <f>'BRYŁA A'!C318</f>
        <v>pokój lekarzy</v>
      </c>
      <c r="C288" s="96" t="s">
        <v>359</v>
      </c>
      <c r="D288" s="96"/>
      <c r="E288" s="96"/>
      <c r="F288" s="96"/>
      <c r="G288" s="96">
        <f>J288</f>
        <v>25.17</v>
      </c>
      <c r="H288" s="96"/>
      <c r="I288" s="96"/>
      <c r="J288" s="96">
        <v>25.17</v>
      </c>
      <c r="L288">
        <f t="shared" si="51"/>
        <v>25.17</v>
      </c>
    </row>
    <row r="289" spans="1:12">
      <c r="A289" s="102">
        <v>32</v>
      </c>
      <c r="B289" s="69" t="str">
        <f>'BRYŁA A'!C319</f>
        <v>gabinet diagnostyczno -zabiegowy</v>
      </c>
      <c r="C289" s="96" t="s">
        <v>361</v>
      </c>
      <c r="D289" s="96"/>
      <c r="E289" s="96"/>
      <c r="F289" s="96">
        <f>J289</f>
        <v>21.47</v>
      </c>
      <c r="G289" s="96"/>
      <c r="H289" s="96"/>
      <c r="I289" s="96"/>
      <c r="J289" s="96">
        <v>21.47</v>
      </c>
      <c r="L289">
        <f t="shared" si="51"/>
        <v>21.47</v>
      </c>
    </row>
    <row r="290" spans="1:12">
      <c r="A290" s="102">
        <v>33</v>
      </c>
      <c r="B290" s="69" t="str">
        <f>'BRYŁA A'!C320</f>
        <v>łazienka pielęgniarek</v>
      </c>
      <c r="C290" s="96" t="s">
        <v>363</v>
      </c>
      <c r="D290" s="96"/>
      <c r="E290" s="96"/>
      <c r="F290" s="96"/>
      <c r="G290" s="96">
        <f>J290</f>
        <v>5.12</v>
      </c>
      <c r="H290" s="96"/>
      <c r="I290" s="96"/>
      <c r="J290" s="96">
        <v>5.12</v>
      </c>
    </row>
    <row r="291" spans="1:12">
      <c r="A291" s="102">
        <v>34</v>
      </c>
      <c r="B291" s="69" t="str">
        <f>'BRYŁA A'!C321</f>
        <v>punkt pielęgniarski z przygotowalnią leków i pokojem pielęgniarek</v>
      </c>
      <c r="C291" s="96" t="s">
        <v>365</v>
      </c>
      <c r="D291" s="96"/>
      <c r="E291" s="96"/>
      <c r="F291" s="96"/>
      <c r="G291" s="96">
        <f>J291</f>
        <v>23.55</v>
      </c>
      <c r="H291" s="96"/>
      <c r="I291" s="96"/>
      <c r="J291" s="96">
        <v>23.55</v>
      </c>
      <c r="L291">
        <f>J291</f>
        <v>23.55</v>
      </c>
    </row>
    <row r="292" spans="1:12">
      <c r="A292" s="102">
        <v>35</v>
      </c>
      <c r="B292" s="69" t="str">
        <f>'BRYŁA A'!C322</f>
        <v>gabinet diagnostyczny</v>
      </c>
      <c r="C292" s="96" t="s">
        <v>367</v>
      </c>
      <c r="D292" s="96"/>
      <c r="E292" s="96"/>
      <c r="F292" s="96">
        <f t="shared" ref="F292:F298" si="52">J292</f>
        <v>16.39</v>
      </c>
      <c r="G292" s="96"/>
      <c r="H292" s="96"/>
      <c r="I292" s="96"/>
      <c r="J292" s="96">
        <v>16.39</v>
      </c>
      <c r="L292">
        <f>J292</f>
        <v>16.39</v>
      </c>
    </row>
    <row r="293" spans="1:12">
      <c r="A293" s="102">
        <v>36</v>
      </c>
      <c r="B293" s="69" t="str">
        <f>'BRYŁA A'!C323</f>
        <v>sala łóżkowa</v>
      </c>
      <c r="C293" s="96" t="s">
        <v>368</v>
      </c>
      <c r="D293" s="96"/>
      <c r="E293" s="96"/>
      <c r="F293" s="96">
        <f t="shared" si="52"/>
        <v>25.67</v>
      </c>
      <c r="G293" s="96"/>
      <c r="H293" s="96"/>
      <c r="I293" s="96"/>
      <c r="J293" s="96">
        <v>25.67</v>
      </c>
      <c r="L293">
        <f>J293</f>
        <v>25.67</v>
      </c>
    </row>
    <row r="294" spans="1:12">
      <c r="A294" s="102">
        <v>37</v>
      </c>
      <c r="B294" s="69" t="str">
        <f>'BRYŁA A'!C324</f>
        <v>łazienka z przedsionkiem</v>
      </c>
      <c r="C294" s="96" t="s">
        <v>369</v>
      </c>
      <c r="D294" s="96"/>
      <c r="E294" s="96"/>
      <c r="F294" s="96">
        <f t="shared" si="52"/>
        <v>8.41</v>
      </c>
      <c r="G294" s="96"/>
      <c r="H294" s="96"/>
      <c r="I294" s="96"/>
      <c r="J294" s="96">
        <v>8.41</v>
      </c>
    </row>
    <row r="295" spans="1:12">
      <c r="A295" s="102">
        <v>38</v>
      </c>
      <c r="B295" s="69" t="str">
        <f>'BRYŁA A'!C325</f>
        <v>sala łóżkowa</v>
      </c>
      <c r="C295" s="96" t="s">
        <v>371</v>
      </c>
      <c r="D295" s="96"/>
      <c r="E295" s="96"/>
      <c r="F295" s="96">
        <f t="shared" si="52"/>
        <v>25.42</v>
      </c>
      <c r="G295" s="96"/>
      <c r="H295" s="96"/>
      <c r="I295" s="96"/>
      <c r="J295" s="96">
        <v>25.42</v>
      </c>
      <c r="L295">
        <f>J295</f>
        <v>25.42</v>
      </c>
    </row>
    <row r="296" spans="1:12">
      <c r="A296" s="102">
        <v>39</v>
      </c>
      <c r="B296" s="69" t="str">
        <f>'BRYŁA A'!C326</f>
        <v>sala łóżkowa</v>
      </c>
      <c r="C296" s="96" t="s">
        <v>372</v>
      </c>
      <c r="D296" s="96"/>
      <c r="E296" s="96"/>
      <c r="F296" s="96">
        <f t="shared" si="52"/>
        <v>24.74</v>
      </c>
      <c r="G296" s="96"/>
      <c r="H296" s="96"/>
      <c r="I296" s="96"/>
      <c r="J296" s="96">
        <v>24.74</v>
      </c>
      <c r="L296">
        <f>J296</f>
        <v>24.74</v>
      </c>
    </row>
    <row r="297" spans="1:12">
      <c r="A297" s="102">
        <v>40</v>
      </c>
      <c r="B297" s="69" t="str">
        <f>'BRYŁA A'!C327</f>
        <v>łazienka z przedsionkiem</v>
      </c>
      <c r="C297" s="96" t="s">
        <v>373</v>
      </c>
      <c r="D297" s="96"/>
      <c r="E297" s="96"/>
      <c r="F297" s="96">
        <f t="shared" si="52"/>
        <v>10.130000000000001</v>
      </c>
      <c r="G297" s="96"/>
      <c r="H297" s="96"/>
      <c r="I297" s="96"/>
      <c r="J297" s="96">
        <v>10.130000000000001</v>
      </c>
    </row>
    <row r="298" spans="1:12">
      <c r="A298" s="102">
        <v>41</v>
      </c>
      <c r="B298" s="69" t="str">
        <f>'BRYŁA A'!C328</f>
        <v>sala łóżkowa</v>
      </c>
      <c r="C298" s="96" t="s">
        <v>374</v>
      </c>
      <c r="D298" s="96"/>
      <c r="E298" s="96"/>
      <c r="F298" s="96">
        <f t="shared" si="52"/>
        <v>28.33</v>
      </c>
      <c r="G298" s="96"/>
      <c r="H298" s="96"/>
      <c r="I298" s="96"/>
      <c r="J298" s="96">
        <v>28.33</v>
      </c>
      <c r="L298">
        <f>J298</f>
        <v>28.33</v>
      </c>
    </row>
    <row r="299" spans="1:12">
      <c r="A299" s="102">
        <v>42</v>
      </c>
      <c r="B299" s="69" t="str">
        <f>'BRYŁA A'!C329</f>
        <v>pom. porządkowe dla kuchenki oddziałowej</v>
      </c>
      <c r="C299" s="96" t="s">
        <v>375</v>
      </c>
      <c r="D299" s="96"/>
      <c r="E299" s="96"/>
      <c r="F299" s="96"/>
      <c r="G299" s="103">
        <f>J299</f>
        <v>1.94</v>
      </c>
      <c r="H299" s="96"/>
      <c r="I299" s="96"/>
      <c r="J299" s="96">
        <v>1.94</v>
      </c>
      <c r="L299">
        <f>J299</f>
        <v>1.94</v>
      </c>
    </row>
    <row r="300" spans="1:12">
      <c r="A300" s="102">
        <v>43</v>
      </c>
      <c r="B300" s="69" t="str">
        <f>'BRYŁA A'!C330</f>
        <v>kuchenka oddziałowa -zmywalnia naczyń</v>
      </c>
      <c r="C300" s="96" t="s">
        <v>377</v>
      </c>
      <c r="D300" s="96"/>
      <c r="E300" s="96"/>
      <c r="F300" s="96">
        <f>J300</f>
        <v>4.53</v>
      </c>
      <c r="G300" s="96"/>
      <c r="H300" s="96"/>
      <c r="I300" s="96"/>
      <c r="J300" s="96">
        <v>4.53</v>
      </c>
      <c r="L300">
        <f>J300</f>
        <v>4.53</v>
      </c>
    </row>
    <row r="301" spans="1:12">
      <c r="A301" s="102">
        <v>44</v>
      </c>
      <c r="B301" s="69" t="str">
        <f>'BRYŁA A'!C331</f>
        <v>pomieszczenie mycia wózków do żywności</v>
      </c>
      <c r="C301" s="96" t="s">
        <v>379</v>
      </c>
      <c r="D301" s="96"/>
      <c r="E301" s="96"/>
      <c r="F301" s="96">
        <f>J301</f>
        <v>1.4</v>
      </c>
      <c r="G301" s="96"/>
      <c r="H301" s="96"/>
      <c r="I301" s="96"/>
      <c r="J301" s="96">
        <v>1.4</v>
      </c>
    </row>
    <row r="302" spans="1:12">
      <c r="A302" s="102">
        <v>45</v>
      </c>
      <c r="B302" s="69" t="str">
        <f>'BRYŁA A'!C332</f>
        <v>kuchenka oddziałowa -część czysta</v>
      </c>
      <c r="C302" s="96" t="s">
        <v>381</v>
      </c>
      <c r="D302" s="96"/>
      <c r="E302" s="96"/>
      <c r="F302" s="96">
        <f>J302</f>
        <v>8.86</v>
      </c>
      <c r="G302" s="96"/>
      <c r="H302" s="96"/>
      <c r="I302" s="96"/>
      <c r="J302" s="96">
        <v>8.86</v>
      </c>
      <c r="L302">
        <f>J302</f>
        <v>8.86</v>
      </c>
    </row>
    <row r="303" spans="1:12">
      <c r="A303" s="102"/>
      <c r="B303" s="104" t="s">
        <v>886</v>
      </c>
      <c r="C303" s="96"/>
      <c r="D303" s="105"/>
      <c r="E303" s="105">
        <f>SUM(E258:E302)</f>
        <v>71.3</v>
      </c>
      <c r="F303" s="124">
        <f>SUM(F258:F302)</f>
        <v>559.06000000000017</v>
      </c>
      <c r="G303" s="124">
        <f>SUM(G258:G302)</f>
        <v>152.43</v>
      </c>
      <c r="H303" s="124">
        <f>SUM(H258:H302)</f>
        <v>79.490000000000009</v>
      </c>
      <c r="I303" s="124"/>
      <c r="J303" s="69"/>
    </row>
    <row r="304" spans="1:12">
      <c r="A304" s="203" t="s">
        <v>980</v>
      </c>
      <c r="B304" s="203"/>
      <c r="C304" s="203"/>
      <c r="D304" s="203"/>
      <c r="E304" s="203"/>
      <c r="F304" s="203"/>
      <c r="G304" s="203"/>
      <c r="H304" s="69"/>
      <c r="I304" s="69"/>
      <c r="J304" s="105">
        <f>SUM(J258:J303)</f>
        <v>862.28</v>
      </c>
    </row>
    <row r="308" spans="1:12">
      <c r="A308" t="s">
        <v>981</v>
      </c>
    </row>
    <row r="310" spans="1:12">
      <c r="A310" s="92" t="s">
        <v>303</v>
      </c>
      <c r="B310" s="93" t="s">
        <v>304</v>
      </c>
      <c r="C310" s="94" t="s">
        <v>962</v>
      </c>
      <c r="D310" s="93" t="s">
        <v>963</v>
      </c>
      <c r="E310" s="93" t="s">
        <v>964</v>
      </c>
      <c r="F310" s="93" t="s">
        <v>965</v>
      </c>
      <c r="G310" s="93" t="s">
        <v>966</v>
      </c>
      <c r="H310" s="93" t="s">
        <v>967</v>
      </c>
      <c r="I310" s="93" t="s">
        <v>968</v>
      </c>
      <c r="J310" s="125" t="s">
        <v>914</v>
      </c>
    </row>
    <row r="311" spans="1:12">
      <c r="A311" s="102">
        <v>1</v>
      </c>
      <c r="B311" s="69" t="str">
        <f>'BRYŁA A'!C38</f>
        <v>Klatka schodowa</v>
      </c>
      <c r="C311" s="96" t="s">
        <v>982</v>
      </c>
      <c r="D311" s="96"/>
      <c r="E311" s="96"/>
      <c r="F311" s="96"/>
      <c r="G311" s="96"/>
      <c r="H311" s="96">
        <f>J311</f>
        <v>29.02</v>
      </c>
      <c r="I311" s="96"/>
      <c r="J311" s="92">
        <v>29.02</v>
      </c>
    </row>
    <row r="312" spans="1:12">
      <c r="A312" s="102">
        <v>2</v>
      </c>
      <c r="B312" s="69" t="str">
        <f>'BRYŁA A'!C39</f>
        <v>Klatka schodowa - przy windzie</v>
      </c>
      <c r="C312" s="96" t="s">
        <v>982</v>
      </c>
      <c r="D312" s="96"/>
      <c r="E312" s="96"/>
      <c r="F312" s="96"/>
      <c r="G312" s="96"/>
      <c r="H312" s="96">
        <f>J312</f>
        <v>38.01</v>
      </c>
      <c r="I312" s="96"/>
      <c r="J312" s="105">
        <v>38.01</v>
      </c>
      <c r="L312">
        <f>J312</f>
        <v>38.01</v>
      </c>
    </row>
    <row r="313" spans="1:12">
      <c r="A313" s="102">
        <v>3</v>
      </c>
      <c r="B313" s="69" t="str">
        <f>'BRYŁA A'!C40</f>
        <v>Winda</v>
      </c>
      <c r="C313" s="96" t="s">
        <v>982</v>
      </c>
      <c r="D313" s="96"/>
      <c r="E313" s="96"/>
      <c r="F313" s="96"/>
      <c r="G313" s="96">
        <f>J313</f>
        <v>5.05</v>
      </c>
      <c r="H313" s="96"/>
      <c r="I313" s="96"/>
      <c r="J313" s="105">
        <v>5.05</v>
      </c>
    </row>
    <row r="314" spans="1:12">
      <c r="A314" s="102">
        <v>4</v>
      </c>
      <c r="B314" s="69" t="str">
        <f>'BRYŁA A'!C41</f>
        <v>Sekretariat</v>
      </c>
      <c r="C314" s="96" t="s">
        <v>982</v>
      </c>
      <c r="D314" s="96"/>
      <c r="E314" s="96"/>
      <c r="F314" s="96"/>
      <c r="G314" s="103">
        <f>J314</f>
        <v>39.17</v>
      </c>
      <c r="H314" s="96"/>
      <c r="I314" s="96"/>
      <c r="J314" s="105">
        <v>39.17</v>
      </c>
      <c r="L314">
        <f>J314</f>
        <v>39.17</v>
      </c>
    </row>
    <row r="315" spans="1:12">
      <c r="A315" s="102">
        <v>5</v>
      </c>
      <c r="B315" s="69" t="str">
        <f>'BRYŁA A'!C74</f>
        <v>Klatka schodowa</v>
      </c>
      <c r="C315" s="96" t="s">
        <v>982</v>
      </c>
      <c r="D315" s="96"/>
      <c r="E315" s="96"/>
      <c r="F315" s="96"/>
      <c r="G315" s="96"/>
      <c r="H315" s="96">
        <f t="shared" ref="H315:H321" si="53">J315</f>
        <v>29.02</v>
      </c>
      <c r="I315" s="96"/>
      <c r="J315" s="105">
        <v>29.02</v>
      </c>
    </row>
    <row r="316" spans="1:12">
      <c r="A316" s="102">
        <v>6</v>
      </c>
      <c r="B316" s="69" t="str">
        <f>'BRYŁA A'!C75</f>
        <v>Klatka schodowa - przy windzie</v>
      </c>
      <c r="C316" s="96" t="s">
        <v>982</v>
      </c>
      <c r="D316" s="96"/>
      <c r="E316" s="96"/>
      <c r="F316" s="96"/>
      <c r="G316" s="96"/>
      <c r="H316" s="96">
        <f t="shared" si="53"/>
        <v>38.01</v>
      </c>
      <c r="I316" s="96"/>
      <c r="J316" s="105">
        <v>38.01</v>
      </c>
      <c r="L316">
        <f>J316</f>
        <v>38.01</v>
      </c>
    </row>
    <row r="317" spans="1:12">
      <c r="A317" s="102">
        <v>7</v>
      </c>
      <c r="B317" s="69" t="str">
        <f>'BRYŁA A'!C118</f>
        <v>Klatka schodowa KL1</v>
      </c>
      <c r="C317" s="96" t="s">
        <v>983</v>
      </c>
      <c r="D317" s="96"/>
      <c r="E317" s="96"/>
      <c r="F317" s="96"/>
      <c r="G317" s="96"/>
      <c r="H317" s="96">
        <f t="shared" si="53"/>
        <v>32.020000000000003</v>
      </c>
      <c r="I317" s="96"/>
      <c r="J317" s="105">
        <v>32.020000000000003</v>
      </c>
    </row>
    <row r="318" spans="1:12">
      <c r="A318" s="102">
        <v>8</v>
      </c>
      <c r="B318" s="69" t="str">
        <f>'BRYŁA A'!C119</f>
        <v>Korytarz przy pomieszczeniu lekarzy</v>
      </c>
      <c r="C318" s="96" t="s">
        <v>983</v>
      </c>
      <c r="D318" s="96"/>
      <c r="E318" s="96"/>
      <c r="F318" s="96"/>
      <c r="G318" s="96"/>
      <c r="H318" s="96">
        <f t="shared" si="53"/>
        <v>26.3</v>
      </c>
      <c r="I318" s="96"/>
      <c r="J318" s="105">
        <v>26.3</v>
      </c>
      <c r="L318">
        <f>J318</f>
        <v>26.3</v>
      </c>
    </row>
    <row r="319" spans="1:12">
      <c r="A319" s="102">
        <v>9</v>
      </c>
      <c r="B319" s="69" t="str">
        <f>'BRYŁA A'!$C$167</f>
        <v>Klatka schodowa - KL1</v>
      </c>
      <c r="C319" s="96" t="s">
        <v>983</v>
      </c>
      <c r="D319" s="96"/>
      <c r="E319" s="96"/>
      <c r="F319" s="96"/>
      <c r="G319" s="96"/>
      <c r="H319" s="96">
        <f t="shared" si="53"/>
        <v>32.020000000000003</v>
      </c>
      <c r="I319" s="96"/>
      <c r="J319" s="105">
        <v>32.020000000000003</v>
      </c>
    </row>
    <row r="320" spans="1:12">
      <c r="A320" s="102">
        <v>10</v>
      </c>
      <c r="B320" s="69" t="s">
        <v>42</v>
      </c>
      <c r="C320" s="96" t="s">
        <v>982</v>
      </c>
      <c r="D320" s="96"/>
      <c r="E320" s="96"/>
      <c r="F320" s="96"/>
      <c r="G320" s="96"/>
      <c r="H320" s="96">
        <f t="shared" si="53"/>
        <v>38.01</v>
      </c>
      <c r="I320" s="96"/>
      <c r="J320" s="105">
        <v>38.01</v>
      </c>
      <c r="L320">
        <f>J320</f>
        <v>38.01</v>
      </c>
    </row>
    <row r="321" spans="1:12">
      <c r="A321" s="102">
        <v>11</v>
      </c>
      <c r="B321" s="69" t="s">
        <v>41</v>
      </c>
      <c r="C321" s="96" t="s">
        <v>982</v>
      </c>
      <c r="D321" s="96"/>
      <c r="E321" s="96"/>
      <c r="F321" s="96"/>
      <c r="G321" s="96"/>
      <c r="H321" s="96">
        <f t="shared" si="53"/>
        <v>29.02</v>
      </c>
      <c r="I321" s="96"/>
      <c r="J321" s="105">
        <v>29.02</v>
      </c>
    </row>
    <row r="322" spans="1:12">
      <c r="A322" s="102"/>
      <c r="B322" s="104" t="s">
        <v>886</v>
      </c>
      <c r="C322" s="69"/>
      <c r="D322" s="105"/>
      <c r="E322" s="105"/>
      <c r="F322" s="105"/>
      <c r="G322" s="105">
        <f>SUM(G311:G321)</f>
        <v>44.22</v>
      </c>
      <c r="H322" s="105">
        <f>SUM(H311:H321)</f>
        <v>291.43</v>
      </c>
      <c r="I322" s="105"/>
      <c r="J322" s="96"/>
    </row>
    <row r="323" spans="1:12">
      <c r="A323" s="204" t="s">
        <v>984</v>
      </c>
      <c r="B323" s="204"/>
      <c r="C323" s="204"/>
      <c r="D323" s="204"/>
      <c r="E323" s="204"/>
      <c r="F323" s="204"/>
      <c r="G323" s="204"/>
      <c r="H323" s="104"/>
      <c r="I323" s="104"/>
      <c r="J323" s="105">
        <f>SUM(J311:J322)</f>
        <v>335.65</v>
      </c>
    </row>
    <row r="326" spans="1:12">
      <c r="A326" t="s">
        <v>985</v>
      </c>
    </row>
    <row r="328" spans="1:12">
      <c r="A328" s="92" t="s">
        <v>303</v>
      </c>
      <c r="B328" s="92" t="s">
        <v>304</v>
      </c>
      <c r="C328" s="92" t="s">
        <v>962</v>
      </c>
      <c r="D328" s="92" t="s">
        <v>963</v>
      </c>
      <c r="E328" s="92" t="s">
        <v>964</v>
      </c>
      <c r="F328" s="92" t="s">
        <v>965</v>
      </c>
      <c r="G328" s="92" t="s">
        <v>966</v>
      </c>
      <c r="H328" s="92" t="s">
        <v>967</v>
      </c>
      <c r="I328" s="92" t="s">
        <v>968</v>
      </c>
      <c r="J328" s="92" t="s">
        <v>914</v>
      </c>
    </row>
    <row r="329" spans="1:12">
      <c r="A329" s="102">
        <v>1</v>
      </c>
      <c r="B329" s="69" t="str">
        <f>'BRYŁA A'!C215</f>
        <v>komunikacja</v>
      </c>
      <c r="C329" s="96" t="s">
        <v>198</v>
      </c>
      <c r="D329" s="69"/>
      <c r="E329" s="118"/>
      <c r="F329" s="69"/>
      <c r="G329" s="69"/>
      <c r="H329" s="69"/>
      <c r="I329" s="96">
        <f>J329</f>
        <v>139.63999999999999</v>
      </c>
      <c r="J329" s="96">
        <v>139.63999999999999</v>
      </c>
      <c r="L329">
        <f>I329</f>
        <v>139.63999999999999</v>
      </c>
    </row>
    <row r="330" spans="1:12">
      <c r="A330" s="102">
        <v>2</v>
      </c>
      <c r="B330" s="69" t="str">
        <f>'BRYŁA A'!C216</f>
        <v>magazyn rzeczy chorych</v>
      </c>
      <c r="C330" s="96" t="s">
        <v>200</v>
      </c>
      <c r="D330" s="69"/>
      <c r="E330" s="118"/>
      <c r="F330" s="69"/>
      <c r="G330" s="103">
        <f>J330</f>
        <v>16.239999999999998</v>
      </c>
      <c r="H330" s="69"/>
      <c r="I330" s="69"/>
      <c r="J330" s="96">
        <v>16.239999999999998</v>
      </c>
    </row>
    <row r="331" spans="1:12">
      <c r="A331" s="102">
        <v>3</v>
      </c>
      <c r="B331" s="69" t="str">
        <f>'BRYŁA A'!C217</f>
        <v>biuro mag. rzeczy chorych</v>
      </c>
      <c r="C331" s="96" t="s">
        <v>202</v>
      </c>
      <c r="D331" s="96"/>
      <c r="E331" s="96"/>
      <c r="F331" s="96"/>
      <c r="G331" s="103">
        <f>J331</f>
        <v>8.32</v>
      </c>
      <c r="H331" s="96"/>
      <c r="I331" s="96"/>
      <c r="J331" s="96">
        <v>8.32</v>
      </c>
    </row>
    <row r="332" spans="1:12">
      <c r="A332" s="102">
        <v>4</v>
      </c>
      <c r="B332" s="69" t="str">
        <f>'BRYŁA A'!C218</f>
        <v>węzeł sanitarny dla mężczyzn</v>
      </c>
      <c r="C332" s="96" t="s">
        <v>204</v>
      </c>
      <c r="D332" s="96"/>
      <c r="E332" s="96"/>
      <c r="F332" s="96"/>
      <c r="G332" s="96">
        <f>J332</f>
        <v>9.57</v>
      </c>
      <c r="H332" s="96"/>
      <c r="I332" s="96"/>
      <c r="J332" s="96">
        <v>9.57</v>
      </c>
    </row>
    <row r="333" spans="1:12">
      <c r="A333" s="102">
        <v>5</v>
      </c>
      <c r="B333" s="69" t="str">
        <f>'BRYŁA A'!C219</f>
        <v>szatnia męska personelu</v>
      </c>
      <c r="C333" s="96" t="s">
        <v>206</v>
      </c>
      <c r="D333" s="96"/>
      <c r="E333" s="96"/>
      <c r="F333" s="96"/>
      <c r="G333" s="96">
        <f>J333</f>
        <v>17.87</v>
      </c>
      <c r="H333" s="96"/>
      <c r="I333" s="96"/>
      <c r="J333" s="96">
        <v>17.87</v>
      </c>
    </row>
    <row r="334" spans="1:12">
      <c r="A334" s="102">
        <v>6</v>
      </c>
      <c r="B334" s="69" t="str">
        <f>'BRYŁA A'!C220</f>
        <v>magazyn kasacyjny</v>
      </c>
      <c r="C334" s="96" t="s">
        <v>208</v>
      </c>
      <c r="D334" s="96"/>
      <c r="E334" s="96"/>
      <c r="F334" s="96"/>
      <c r="G334" s="96"/>
      <c r="H334" s="96"/>
      <c r="I334" s="96">
        <f>J334</f>
        <v>41.97</v>
      </c>
      <c r="J334" s="96">
        <v>41.97</v>
      </c>
    </row>
    <row r="335" spans="1:12">
      <c r="A335" s="102">
        <v>7</v>
      </c>
      <c r="B335" s="69" t="str">
        <f>'BRYŁA A'!C221</f>
        <v>szatnia damska personelu</v>
      </c>
      <c r="C335" s="96" t="s">
        <v>210</v>
      </c>
      <c r="D335" s="96"/>
      <c r="E335" s="96"/>
      <c r="F335" s="96"/>
      <c r="G335" s="96">
        <f t="shared" ref="G335:G342" si="54">J335</f>
        <v>28.19</v>
      </c>
      <c r="H335" s="96"/>
      <c r="I335" s="96"/>
      <c r="J335" s="96">
        <v>28.19</v>
      </c>
    </row>
    <row r="336" spans="1:12">
      <c r="A336" s="102">
        <v>8</v>
      </c>
      <c r="B336" s="69" t="str">
        <f>'BRYŁA A'!C222</f>
        <v>węzeł sanitarny dla kobiet</v>
      </c>
      <c r="C336" s="96" t="s">
        <v>212</v>
      </c>
      <c r="D336" s="96"/>
      <c r="E336" s="96"/>
      <c r="F336" s="96"/>
      <c r="G336" s="96">
        <f t="shared" si="54"/>
        <v>13.55</v>
      </c>
      <c r="H336" s="96"/>
      <c r="I336" s="96"/>
      <c r="J336" s="96">
        <v>13.55</v>
      </c>
    </row>
    <row r="337" spans="1:12">
      <c r="A337" s="102">
        <v>9</v>
      </c>
      <c r="B337" s="69" t="str">
        <f>'BRYŁA A'!C223</f>
        <v>szatnia damska personelu</v>
      </c>
      <c r="C337" s="96" t="s">
        <v>214</v>
      </c>
      <c r="D337" s="96"/>
      <c r="E337" s="96"/>
      <c r="F337" s="96"/>
      <c r="G337" s="96">
        <f t="shared" si="54"/>
        <v>28.19</v>
      </c>
      <c r="H337" s="96"/>
      <c r="I337" s="96"/>
      <c r="J337" s="96">
        <v>28.19</v>
      </c>
    </row>
    <row r="338" spans="1:12">
      <c r="A338" s="102">
        <v>10</v>
      </c>
      <c r="B338" s="69" t="str">
        <f>'BRYŁA A'!C224</f>
        <v>węzeł sanitarny dla kobiet</v>
      </c>
      <c r="C338" s="96" t="s">
        <v>215</v>
      </c>
      <c r="D338" s="96"/>
      <c r="E338" s="96"/>
      <c r="F338" s="96"/>
      <c r="G338" s="96">
        <f t="shared" si="54"/>
        <v>14.08</v>
      </c>
      <c r="H338" s="96"/>
      <c r="I338" s="96"/>
      <c r="J338" s="96">
        <v>14.08</v>
      </c>
    </row>
    <row r="339" spans="1:12">
      <c r="A339" s="102">
        <v>11</v>
      </c>
      <c r="B339" s="69" t="str">
        <f>'BRYŁA A'!C225</f>
        <v>szatnia męska personelu</v>
      </c>
      <c r="C339" s="96" t="s">
        <v>216</v>
      </c>
      <c r="D339" s="96"/>
      <c r="E339" s="96"/>
      <c r="F339" s="96"/>
      <c r="G339" s="96">
        <f t="shared" si="54"/>
        <v>23.52</v>
      </c>
      <c r="H339" s="96"/>
      <c r="I339" s="96"/>
      <c r="J339" s="96">
        <v>23.52</v>
      </c>
    </row>
    <row r="340" spans="1:12">
      <c r="A340" s="102">
        <v>12</v>
      </c>
      <c r="B340" s="69" t="str">
        <f>'BRYŁA A'!C226</f>
        <v>węzeł sanitarny dla mężczyzn</v>
      </c>
      <c r="C340" s="96" t="s">
        <v>217</v>
      </c>
      <c r="D340" s="96"/>
      <c r="E340" s="96"/>
      <c r="F340" s="96"/>
      <c r="G340" s="96">
        <f t="shared" si="54"/>
        <v>11.16</v>
      </c>
      <c r="H340" s="96"/>
      <c r="I340" s="96"/>
      <c r="J340" s="96">
        <v>11.16</v>
      </c>
    </row>
    <row r="341" spans="1:12">
      <c r="A341" s="102">
        <v>13</v>
      </c>
      <c r="B341" s="69" t="str">
        <f>'BRYŁA A'!C227</f>
        <v>szatnia damska personelu</v>
      </c>
      <c r="C341" s="96" t="s">
        <v>218</v>
      </c>
      <c r="D341" s="96"/>
      <c r="E341" s="96"/>
      <c r="F341" s="96"/>
      <c r="G341" s="96">
        <f t="shared" si="54"/>
        <v>28.19</v>
      </c>
      <c r="H341" s="96"/>
      <c r="I341" s="96"/>
      <c r="J341" s="96">
        <v>28.19</v>
      </c>
    </row>
    <row r="342" spans="1:12">
      <c r="A342" s="102">
        <v>14</v>
      </c>
      <c r="B342" s="69" t="str">
        <f>'BRYŁA A'!C228</f>
        <v>węzeł sanitarny dla kobiet</v>
      </c>
      <c r="C342" s="96" t="s">
        <v>219</v>
      </c>
      <c r="D342" s="96"/>
      <c r="E342" s="96"/>
      <c r="F342" s="96"/>
      <c r="G342" s="96">
        <f t="shared" si="54"/>
        <v>14.08</v>
      </c>
      <c r="H342" s="96"/>
      <c r="I342" s="96"/>
      <c r="J342" s="96">
        <v>14.08</v>
      </c>
    </row>
    <row r="343" spans="1:12">
      <c r="A343" s="102">
        <v>15</v>
      </c>
      <c r="B343" s="69" t="str">
        <f>'BRYŁA A'!C229</f>
        <v>pomieszczenie techniczne</v>
      </c>
      <c r="C343" s="96" t="s">
        <v>220</v>
      </c>
      <c r="D343" s="96"/>
      <c r="E343" s="96"/>
      <c r="F343" s="96"/>
      <c r="G343" s="96"/>
      <c r="H343" s="96"/>
      <c r="I343" s="96">
        <f>J343</f>
        <v>2.78</v>
      </c>
      <c r="J343" s="96">
        <v>2.78</v>
      </c>
    </row>
    <row r="344" spans="1:12">
      <c r="A344" s="102">
        <v>16</v>
      </c>
      <c r="B344" s="69" t="str">
        <f>'BRYŁA A'!C231</f>
        <v>magazyn czystej bielizny</v>
      </c>
      <c r="C344" s="96" t="s">
        <v>224</v>
      </c>
      <c r="D344" s="96"/>
      <c r="E344" s="96"/>
      <c r="F344" s="96"/>
      <c r="G344" s="97">
        <f>J344</f>
        <v>16.760000000000002</v>
      </c>
      <c r="H344" s="96"/>
      <c r="I344" s="96"/>
      <c r="J344" s="96">
        <v>16.760000000000002</v>
      </c>
    </row>
    <row r="345" spans="1:12">
      <c r="A345" s="102">
        <v>17</v>
      </c>
      <c r="B345" s="69" t="str">
        <f>'BRYŁA A'!C232</f>
        <v>biuro magazynu czystej bielizny</v>
      </c>
      <c r="C345" s="96" t="s">
        <v>226</v>
      </c>
      <c r="D345" s="96"/>
      <c r="E345" s="96"/>
      <c r="F345" s="96"/>
      <c r="G345" s="96">
        <f>J345</f>
        <v>7.71</v>
      </c>
      <c r="H345" s="96"/>
      <c r="I345" s="96"/>
      <c r="J345" s="96">
        <v>7.71</v>
      </c>
    </row>
    <row r="346" spans="1:12">
      <c r="A346" s="102">
        <v>18</v>
      </c>
      <c r="B346" s="69" t="str">
        <f>'BRYŁA A'!C233</f>
        <v>komunikacja</v>
      </c>
      <c r="C346" s="96" t="s">
        <v>228</v>
      </c>
      <c r="D346" s="96"/>
      <c r="E346" s="96"/>
      <c r="F346" s="96"/>
      <c r="G346" s="96"/>
      <c r="H346" s="96"/>
      <c r="I346" s="96">
        <f>J346</f>
        <v>12.04</v>
      </c>
      <c r="J346" s="96">
        <v>12.04</v>
      </c>
      <c r="L346">
        <f>J346</f>
        <v>12.04</v>
      </c>
    </row>
    <row r="347" spans="1:12">
      <c r="A347" s="102">
        <v>19</v>
      </c>
      <c r="B347" s="111" t="str">
        <f>'BRYŁA A'!C234</f>
        <v>magazyn brudnej bielizny</v>
      </c>
      <c r="C347" s="96" t="s">
        <v>229</v>
      </c>
      <c r="D347" s="112"/>
      <c r="E347" s="112"/>
      <c r="F347" s="73"/>
      <c r="G347" s="99"/>
      <c r="H347" s="99">
        <f>J347</f>
        <v>10.47</v>
      </c>
      <c r="I347" s="99"/>
      <c r="J347" s="112">
        <v>10.47</v>
      </c>
    </row>
    <row r="348" spans="1:12">
      <c r="A348" s="77"/>
      <c r="B348" s="126" t="s">
        <v>886</v>
      </c>
      <c r="C348" s="111"/>
      <c r="D348" s="127"/>
      <c r="E348" s="127"/>
      <c r="F348" s="121"/>
      <c r="G348" s="121">
        <f>SUM(G329:G347)</f>
        <v>237.43</v>
      </c>
      <c r="H348" s="121">
        <f>SUM(H329:H347)</f>
        <v>10.47</v>
      </c>
      <c r="I348" s="121">
        <f>SUM(I329:I347)</f>
        <v>196.42999999999998</v>
      </c>
      <c r="J348" s="128"/>
    </row>
    <row r="349" spans="1:12">
      <c r="A349" s="203" t="s">
        <v>986</v>
      </c>
      <c r="B349" s="203"/>
      <c r="C349" s="203"/>
      <c r="D349" s="203"/>
      <c r="E349" s="203"/>
      <c r="F349" s="203"/>
      <c r="G349" s="203"/>
      <c r="H349" s="109"/>
      <c r="I349" s="109"/>
      <c r="J349" s="129">
        <f>SUM(J329:J348)</f>
        <v>444.33</v>
      </c>
    </row>
    <row r="355" spans="1:10">
      <c r="A355" s="92" t="s">
        <v>303</v>
      </c>
      <c r="B355" s="93" t="s">
        <v>304</v>
      </c>
      <c r="C355" s="94" t="s">
        <v>962</v>
      </c>
      <c r="D355" s="93" t="s">
        <v>963</v>
      </c>
      <c r="E355" s="93" t="s">
        <v>964</v>
      </c>
      <c r="F355" s="93" t="s">
        <v>965</v>
      </c>
      <c r="G355" s="93" t="s">
        <v>966</v>
      </c>
      <c r="H355" s="93" t="s">
        <v>967</v>
      </c>
      <c r="I355" s="93" t="s">
        <v>968</v>
      </c>
      <c r="J355" s="93" t="s">
        <v>914</v>
      </c>
    </row>
    <row r="356" spans="1:10">
      <c r="A356" s="102">
        <v>1</v>
      </c>
      <c r="B356" s="69" t="str">
        <f>'BRYŁA A'!C236</f>
        <v>korytarz z aneksem do mycia wózków</v>
      </c>
      <c r="C356" s="96" t="s">
        <v>232</v>
      </c>
      <c r="D356" s="96"/>
      <c r="E356" s="96"/>
      <c r="F356" s="96"/>
      <c r="G356" s="96"/>
      <c r="H356" s="141">
        <f>J356</f>
        <v>20.85</v>
      </c>
      <c r="I356" s="96"/>
      <c r="J356" s="96">
        <v>20.85</v>
      </c>
    </row>
    <row r="357" spans="1:10">
      <c r="A357" s="102">
        <v>2</v>
      </c>
      <c r="B357" s="69" t="str">
        <f>'BRYŁA A'!C237</f>
        <v>pomieszczenie pro morte</v>
      </c>
      <c r="C357" s="96" t="s">
        <v>234</v>
      </c>
      <c r="D357" s="96"/>
      <c r="E357" s="96"/>
      <c r="F357" s="96"/>
      <c r="G357" s="150">
        <f>J357</f>
        <v>6.72</v>
      </c>
      <c r="H357" s="96"/>
      <c r="I357" s="96"/>
      <c r="J357" s="96">
        <v>6.72</v>
      </c>
    </row>
    <row r="358" spans="1:10">
      <c r="A358" s="102">
        <v>3</v>
      </c>
      <c r="B358" s="69" t="str">
        <f>'BRYŁA A'!C238</f>
        <v>pomieszczenie chłodni</v>
      </c>
      <c r="C358" s="96" t="s">
        <v>236</v>
      </c>
      <c r="D358" s="96"/>
      <c r="E358" s="96"/>
      <c r="F358" s="96"/>
      <c r="G358" s="150">
        <f>J358</f>
        <v>19.32</v>
      </c>
      <c r="H358" s="96"/>
      <c r="I358" s="96"/>
      <c r="J358" s="96">
        <v>19.32</v>
      </c>
    </row>
    <row r="359" spans="1:10">
      <c r="A359" s="102">
        <v>4</v>
      </c>
      <c r="B359" s="69" t="str">
        <f>'BRYŁA A'!C239</f>
        <v>pomieszczenie techniczne</v>
      </c>
      <c r="C359" s="96" t="s">
        <v>238</v>
      </c>
      <c r="D359" s="96"/>
      <c r="E359" s="96"/>
      <c r="F359" s="96"/>
      <c r="G359" s="96"/>
      <c r="H359" s="141">
        <f>J359</f>
        <v>1.36</v>
      </c>
      <c r="I359" s="96"/>
      <c r="J359" s="96">
        <v>1.36</v>
      </c>
    </row>
    <row r="360" spans="1:10">
      <c r="A360" s="102">
        <v>5</v>
      </c>
      <c r="B360" s="69" t="str">
        <f>'BRYŁA A'!C240</f>
        <v>pomieszczenie mycia i ubierania zwłok</v>
      </c>
      <c r="C360" s="96" t="s">
        <v>239</v>
      </c>
      <c r="D360" s="96"/>
      <c r="E360" s="96"/>
      <c r="F360" s="96"/>
      <c r="G360" s="150">
        <f>J360</f>
        <v>15.28</v>
      </c>
      <c r="H360" s="96"/>
      <c r="I360" s="96"/>
      <c r="J360" s="96">
        <v>15.28</v>
      </c>
    </row>
    <row r="361" spans="1:10">
      <c r="A361" s="102">
        <v>6</v>
      </c>
      <c r="B361" s="69" t="str">
        <f>'BRYŁA A'!C241</f>
        <v>śluza umywalkowa</v>
      </c>
      <c r="C361" s="96" t="s">
        <v>241</v>
      </c>
      <c r="D361" s="96"/>
      <c r="E361" s="96"/>
      <c r="F361" s="96"/>
      <c r="G361" s="141">
        <f>J361</f>
        <v>2.89</v>
      </c>
      <c r="H361" s="96"/>
      <c r="I361" s="96"/>
      <c r="J361" s="96">
        <v>2.89</v>
      </c>
    </row>
    <row r="362" spans="1:10">
      <c r="A362" s="102">
        <v>7</v>
      </c>
      <c r="B362" s="69" t="str">
        <f>'BRYŁA A'!C242</f>
        <v>pom. wydawania zwłok</v>
      </c>
      <c r="C362" s="96" t="s">
        <v>243</v>
      </c>
      <c r="D362" s="96"/>
      <c r="E362" s="96"/>
      <c r="F362" s="96"/>
      <c r="G362" s="141">
        <f>J362</f>
        <v>10.83</v>
      </c>
      <c r="H362" s="96"/>
      <c r="I362" s="96"/>
      <c r="J362" s="96">
        <v>10.83</v>
      </c>
    </row>
    <row r="363" spans="1:10">
      <c r="A363" s="102">
        <v>8</v>
      </c>
      <c r="B363" s="69" t="str">
        <f>'BRYŁA A'!C243</f>
        <v>WC dla odbierających zwłoki</v>
      </c>
      <c r="C363" s="96" t="s">
        <v>245</v>
      </c>
      <c r="D363" s="96"/>
      <c r="E363" s="96"/>
      <c r="F363" s="96"/>
      <c r="G363" s="141">
        <f>J363</f>
        <v>2.82</v>
      </c>
      <c r="H363" s="96"/>
      <c r="I363" s="96"/>
      <c r="J363" s="96">
        <v>2.82</v>
      </c>
    </row>
    <row r="364" spans="1:10">
      <c r="A364" s="102">
        <v>9</v>
      </c>
      <c r="B364" s="69" t="str">
        <f>'BRYŁA A'!C244</f>
        <v>pomieszczenie administracyjno - socjalne</v>
      </c>
      <c r="C364" s="96" t="s">
        <v>247</v>
      </c>
      <c r="D364" s="96"/>
      <c r="E364" s="96"/>
      <c r="F364" s="96"/>
      <c r="G364" s="103">
        <f>J364</f>
        <v>11.32</v>
      </c>
      <c r="H364" s="96"/>
      <c r="I364" s="96"/>
      <c r="J364" s="96">
        <v>11.32</v>
      </c>
    </row>
    <row r="365" spans="1:10">
      <c r="A365" s="102">
        <v>10</v>
      </c>
      <c r="B365" s="69" t="str">
        <f>'BRYŁA A'!C245</f>
        <v>komunikacja</v>
      </c>
      <c r="C365" s="96" t="s">
        <v>249</v>
      </c>
      <c r="D365" s="96"/>
      <c r="E365" s="96"/>
      <c r="F365" s="96"/>
      <c r="G365" s="96"/>
      <c r="H365" s="96"/>
      <c r="I365" s="96">
        <f>J365</f>
        <v>11.97</v>
      </c>
      <c r="J365" s="96">
        <v>11.97</v>
      </c>
    </row>
    <row r="366" spans="1:10">
      <c r="A366" s="102">
        <v>11</v>
      </c>
      <c r="B366" s="69" t="str">
        <f>'BRYŁA A'!C246</f>
        <v>szatnia odzieży roboczej</v>
      </c>
      <c r="C366" s="96" t="s">
        <v>250</v>
      </c>
      <c r="D366" s="96"/>
      <c r="E366" s="96"/>
      <c r="F366" s="96"/>
      <c r="G366" s="103">
        <f>J366</f>
        <v>5.5</v>
      </c>
      <c r="H366" s="96"/>
      <c r="I366" s="96"/>
      <c r="J366" s="96">
        <v>5.5</v>
      </c>
    </row>
    <row r="367" spans="1:10">
      <c r="A367" s="102">
        <v>12</v>
      </c>
      <c r="B367" s="69" t="str">
        <f>'BRYŁA A'!C247</f>
        <v>węzeł sanitarny</v>
      </c>
      <c r="C367" s="96" t="s">
        <v>252</v>
      </c>
      <c r="D367" s="96"/>
      <c r="E367" s="96"/>
      <c r="F367" s="96"/>
      <c r="G367" s="141">
        <f>J367</f>
        <v>7.37</v>
      </c>
      <c r="H367" s="96"/>
      <c r="I367" s="96"/>
      <c r="J367" s="96">
        <v>7.37</v>
      </c>
    </row>
    <row r="368" spans="1:10">
      <c r="A368" s="102">
        <v>13</v>
      </c>
      <c r="B368" s="69" t="str">
        <f>'BRYŁA A'!C248</f>
        <v>szatnia odzieży własnej</v>
      </c>
      <c r="C368" s="96" t="s">
        <v>254</v>
      </c>
      <c r="D368" s="96"/>
      <c r="E368" s="96"/>
      <c r="F368" s="96"/>
      <c r="G368" s="141">
        <f>J368</f>
        <v>5.58</v>
      </c>
      <c r="H368" s="96"/>
      <c r="I368" s="96"/>
      <c r="J368" s="96">
        <v>5.58</v>
      </c>
    </row>
    <row r="369" spans="1:12">
      <c r="A369" s="102">
        <v>14</v>
      </c>
      <c r="B369" s="69" t="str">
        <f>'BRYŁA A'!C249</f>
        <v>klatka schodowa</v>
      </c>
      <c r="C369" s="96" t="s">
        <v>256</v>
      </c>
      <c r="D369" s="96"/>
      <c r="E369" s="96"/>
      <c r="F369" s="96"/>
      <c r="G369" s="96"/>
      <c r="H369" s="96"/>
      <c r="I369" s="96">
        <f>J369</f>
        <v>8.6</v>
      </c>
      <c r="J369" s="96">
        <v>8.6</v>
      </c>
    </row>
    <row r="370" spans="1:12">
      <c r="A370" s="119"/>
      <c r="B370" s="120" t="s">
        <v>886</v>
      </c>
      <c r="C370" s="111"/>
      <c r="D370" s="121"/>
      <c r="E370" s="121"/>
      <c r="F370" s="121"/>
      <c r="G370" s="121">
        <f>SUM(G356:G369)</f>
        <v>87.63000000000001</v>
      </c>
      <c r="H370" s="121">
        <f>SUM(H356:H369)</f>
        <v>22.21</v>
      </c>
      <c r="I370" s="121">
        <f>SUM(I356:I369)</f>
        <v>20.57</v>
      </c>
      <c r="J370" s="111"/>
    </row>
    <row r="371" spans="1:12">
      <c r="A371" s="203" t="s">
        <v>987</v>
      </c>
      <c r="B371" s="203"/>
      <c r="C371" s="203"/>
      <c r="D371" s="203"/>
      <c r="E371" s="203"/>
      <c r="F371" s="203"/>
      <c r="G371" s="203"/>
      <c r="H371" s="109"/>
      <c r="I371" s="109"/>
      <c r="J371" s="93">
        <f>SUM(J356:J370)</f>
        <v>130.41</v>
      </c>
    </row>
    <row r="375" spans="1:12">
      <c r="A375" t="s">
        <v>988</v>
      </c>
    </row>
    <row r="377" spans="1:12" ht="15" thickBot="1">
      <c r="A377" s="92" t="s">
        <v>303</v>
      </c>
      <c r="B377" s="93" t="s">
        <v>304</v>
      </c>
      <c r="C377" s="94" t="s">
        <v>962</v>
      </c>
      <c r="D377" s="93" t="s">
        <v>963</v>
      </c>
      <c r="E377" s="93" t="s">
        <v>964</v>
      </c>
      <c r="F377" s="93" t="s">
        <v>965</v>
      </c>
      <c r="G377" s="93" t="s">
        <v>966</v>
      </c>
      <c r="H377" s="93" t="s">
        <v>967</v>
      </c>
      <c r="I377" s="93" t="s">
        <v>968</v>
      </c>
      <c r="J377" s="95" t="s">
        <v>914</v>
      </c>
    </row>
    <row r="378" spans="1:12" s="53" customFormat="1" ht="15" thickBot="1">
      <c r="A378" s="102">
        <v>1</v>
      </c>
      <c r="B378" s="139" t="s">
        <v>384</v>
      </c>
      <c r="C378" s="140" t="s">
        <v>1031</v>
      </c>
      <c r="D378" s="105"/>
      <c r="E378" s="105"/>
      <c r="F378" s="105"/>
      <c r="G378" s="141">
        <v>30.25</v>
      </c>
      <c r="H378" s="105"/>
      <c r="I378" s="105"/>
      <c r="J378" s="96">
        <f t="shared" ref="J378:J387" si="55">SUM(G378:I378)</f>
        <v>30.25</v>
      </c>
    </row>
    <row r="379" spans="1:12" s="53" customFormat="1" ht="15" thickBot="1">
      <c r="A379" s="102">
        <v>2</v>
      </c>
      <c r="B379" s="139" t="s">
        <v>332</v>
      </c>
      <c r="C379" s="140" t="s">
        <v>1032</v>
      </c>
      <c r="D379" s="105"/>
      <c r="E379" s="105"/>
      <c r="F379" s="105"/>
      <c r="G379" s="141">
        <v>30.03</v>
      </c>
      <c r="H379" s="105"/>
      <c r="I379" s="105"/>
      <c r="J379" s="96">
        <f t="shared" si="55"/>
        <v>30.03</v>
      </c>
    </row>
    <row r="380" spans="1:12" s="53" customFormat="1" ht="15" thickBot="1">
      <c r="A380" s="102">
        <v>3</v>
      </c>
      <c r="B380" s="139" t="s">
        <v>387</v>
      </c>
      <c r="C380" s="140" t="s">
        <v>1033</v>
      </c>
      <c r="D380" s="105"/>
      <c r="E380" s="105"/>
      <c r="F380" s="105"/>
      <c r="G380" s="141">
        <v>16.37</v>
      </c>
      <c r="H380" s="105"/>
      <c r="I380" s="105"/>
      <c r="J380" s="96">
        <f t="shared" si="55"/>
        <v>16.37</v>
      </c>
    </row>
    <row r="381" spans="1:12" s="53" customFormat="1" ht="15" thickBot="1">
      <c r="A381" s="102">
        <v>4</v>
      </c>
      <c r="B381" s="139" t="s">
        <v>296</v>
      </c>
      <c r="C381" s="140" t="s">
        <v>1034</v>
      </c>
      <c r="D381" s="105"/>
      <c r="E381" s="105"/>
      <c r="F381" s="105"/>
      <c r="G381" s="141">
        <v>6.05</v>
      </c>
      <c r="H381" s="105"/>
      <c r="I381" s="105"/>
      <c r="J381" s="96">
        <f t="shared" si="55"/>
        <v>6.05</v>
      </c>
    </row>
    <row r="382" spans="1:12" s="53" customFormat="1" ht="15" thickBot="1">
      <c r="A382" s="102">
        <v>5</v>
      </c>
      <c r="B382" s="139" t="s">
        <v>390</v>
      </c>
      <c r="C382" s="140" t="s">
        <v>1035</v>
      </c>
      <c r="D382" s="105"/>
      <c r="E382" s="105"/>
      <c r="F382" s="105"/>
      <c r="G382" s="141">
        <v>3.76</v>
      </c>
      <c r="H382" s="105"/>
      <c r="I382" s="105"/>
      <c r="J382" s="96">
        <f t="shared" si="55"/>
        <v>3.76</v>
      </c>
    </row>
    <row r="383" spans="1:12" s="53" customFormat="1" ht="15" thickBot="1">
      <c r="A383" s="102">
        <v>6</v>
      </c>
      <c r="B383" s="139" t="s">
        <v>392</v>
      </c>
      <c r="C383" s="140" t="s">
        <v>1036</v>
      </c>
      <c r="D383" s="105"/>
      <c r="E383" s="105"/>
      <c r="F383" s="105"/>
      <c r="G383" s="141">
        <v>25.31</v>
      </c>
      <c r="H383" s="105"/>
      <c r="I383" s="105"/>
      <c r="J383" s="96">
        <f t="shared" si="55"/>
        <v>25.31</v>
      </c>
    </row>
    <row r="384" spans="1:12" s="53" customFormat="1" ht="15" thickBot="1">
      <c r="A384" s="102">
        <v>7</v>
      </c>
      <c r="B384" s="139" t="s">
        <v>199</v>
      </c>
      <c r="C384" s="140" t="s">
        <v>1037</v>
      </c>
      <c r="D384" s="105"/>
      <c r="E384" s="105"/>
      <c r="F384" s="105"/>
      <c r="G384" s="96"/>
      <c r="H384" s="96">
        <v>11.92</v>
      </c>
      <c r="I384" s="105"/>
      <c r="J384" s="96">
        <f t="shared" si="55"/>
        <v>11.92</v>
      </c>
      <c r="L384" s="53">
        <f>J384</f>
        <v>11.92</v>
      </c>
    </row>
    <row r="385" spans="1:12" s="53" customFormat="1" ht="15" thickBot="1">
      <c r="A385" s="102">
        <v>8</v>
      </c>
      <c r="B385" s="139" t="s">
        <v>296</v>
      </c>
      <c r="C385" s="140" t="s">
        <v>1038</v>
      </c>
      <c r="D385" s="105"/>
      <c r="E385" s="105"/>
      <c r="F385" s="105"/>
      <c r="G385" s="141">
        <v>5.26</v>
      </c>
      <c r="H385" s="105"/>
      <c r="I385" s="105"/>
      <c r="J385" s="96">
        <f t="shared" si="55"/>
        <v>5.26</v>
      </c>
    </row>
    <row r="386" spans="1:12" s="53" customFormat="1" ht="15" thickBot="1">
      <c r="A386" s="102">
        <v>9</v>
      </c>
      <c r="B386" s="139" t="s">
        <v>396</v>
      </c>
      <c r="C386" s="140" t="s">
        <v>1039</v>
      </c>
      <c r="D386" s="105"/>
      <c r="E386" s="105"/>
      <c r="F386" s="105"/>
      <c r="G386" s="141">
        <v>18.46</v>
      </c>
      <c r="H386" s="105"/>
      <c r="I386" s="105"/>
      <c r="J386" s="96">
        <f t="shared" si="55"/>
        <v>18.46</v>
      </c>
    </row>
    <row r="387" spans="1:12" s="53" customFormat="1" ht="15" thickBot="1">
      <c r="A387" s="102">
        <v>10</v>
      </c>
      <c r="B387" s="139" t="s">
        <v>397</v>
      </c>
      <c r="C387" s="140" t="s">
        <v>1040</v>
      </c>
      <c r="D387" s="105"/>
      <c r="E387" s="105"/>
      <c r="F387" s="105"/>
      <c r="G387" s="96"/>
      <c r="H387" s="105"/>
      <c r="I387" s="96">
        <v>59.4</v>
      </c>
      <c r="J387" s="96">
        <f t="shared" si="55"/>
        <v>59.4</v>
      </c>
      <c r="L387" s="53">
        <f>I387</f>
        <v>59.4</v>
      </c>
    </row>
    <row r="388" spans="1:12" ht="15" thickBot="1">
      <c r="A388" s="102">
        <v>11</v>
      </c>
      <c r="B388" s="69" t="str">
        <f>'BRYŁA A'!C253</f>
        <v>klatka schodowa</v>
      </c>
      <c r="C388" s="96" t="s">
        <v>258</v>
      </c>
      <c r="D388" s="96"/>
      <c r="E388" s="96"/>
      <c r="F388" s="96"/>
      <c r="G388" s="96"/>
      <c r="H388" s="96">
        <f>J388</f>
        <v>13.09</v>
      </c>
      <c r="I388" s="96"/>
      <c r="J388" s="96">
        <v>13.09</v>
      </c>
    </row>
    <row r="389" spans="1:12" ht="15" thickBot="1">
      <c r="A389" s="102">
        <v>12</v>
      </c>
      <c r="B389" s="69" t="str">
        <f>'BRYŁA A'!C254</f>
        <v>komunikacja</v>
      </c>
      <c r="C389" s="96" t="s">
        <v>259</v>
      </c>
      <c r="D389" s="96"/>
      <c r="E389" s="96"/>
      <c r="F389" s="96"/>
      <c r="G389" s="96"/>
      <c r="H389" s="96">
        <f>J389</f>
        <v>46.25</v>
      </c>
      <c r="I389" s="96"/>
      <c r="J389" s="96">
        <v>46.25</v>
      </c>
      <c r="L389">
        <f>H389</f>
        <v>46.25</v>
      </c>
    </row>
    <row r="390" spans="1:12" ht="15" thickBot="1">
      <c r="A390" s="102">
        <v>13</v>
      </c>
      <c r="B390" s="69" t="str">
        <f>'BRYŁA A'!C255</f>
        <v>poczekalnia z aneksem</v>
      </c>
      <c r="C390" s="96" t="s">
        <v>260</v>
      </c>
      <c r="D390" s="96"/>
      <c r="E390" s="96"/>
      <c r="F390" s="96"/>
      <c r="G390" s="103">
        <f>J390</f>
        <v>8.42</v>
      </c>
      <c r="H390" s="96"/>
      <c r="I390" s="96"/>
      <c r="J390" s="96">
        <v>8.42</v>
      </c>
    </row>
    <row r="391" spans="1:12" ht="15" thickBot="1">
      <c r="A391" s="102">
        <v>14</v>
      </c>
      <c r="B391" s="69" t="str">
        <f>'BRYŁA A'!C256</f>
        <v>biuro (4 osoby)</v>
      </c>
      <c r="C391" s="96" t="s">
        <v>262</v>
      </c>
      <c r="D391" s="96"/>
      <c r="E391" s="96"/>
      <c r="F391" s="96"/>
      <c r="G391" s="103">
        <f>J391</f>
        <v>19.850000000000001</v>
      </c>
      <c r="H391" s="96"/>
      <c r="I391" s="96"/>
      <c r="J391" s="96">
        <v>19.850000000000001</v>
      </c>
    </row>
    <row r="392" spans="1:12" ht="15" thickBot="1">
      <c r="A392" s="102">
        <v>15</v>
      </c>
      <c r="B392" s="69" t="str">
        <f>'BRYŁA A'!C257</f>
        <v>przedsionek</v>
      </c>
      <c r="C392" s="96" t="s">
        <v>264</v>
      </c>
      <c r="D392" s="96"/>
      <c r="E392" s="96"/>
      <c r="F392" s="96"/>
      <c r="G392" s="103">
        <f>J392</f>
        <v>4.18</v>
      </c>
      <c r="H392" s="96"/>
      <c r="I392" s="96"/>
      <c r="J392" s="96">
        <v>4.18</v>
      </c>
    </row>
    <row r="393" spans="1:12" ht="15" thickBot="1">
      <c r="A393" s="102">
        <v>16</v>
      </c>
      <c r="B393" s="69" t="str">
        <f>'BRYŁA A'!C258</f>
        <v>pom. porządkowe</v>
      </c>
      <c r="C393" s="96" t="s">
        <v>266</v>
      </c>
      <c r="D393" s="96"/>
      <c r="E393" s="96"/>
      <c r="F393" s="96"/>
      <c r="G393" s="96"/>
      <c r="H393" s="96">
        <f>J393</f>
        <v>1.4</v>
      </c>
      <c r="I393" s="96"/>
      <c r="J393" s="96">
        <v>1.4</v>
      </c>
    </row>
    <row r="394" spans="1:12" ht="15" thickBot="1">
      <c r="A394" s="102">
        <v>17</v>
      </c>
      <c r="B394" s="69" t="str">
        <f>'BRYŁA A'!C259</f>
        <v>WC damskie</v>
      </c>
      <c r="C394" s="96" t="s">
        <v>268</v>
      </c>
      <c r="D394" s="96"/>
      <c r="E394" s="96"/>
      <c r="F394" s="96"/>
      <c r="G394" s="103">
        <f t="shared" ref="G394:G401" si="56">J394</f>
        <v>4.38</v>
      </c>
      <c r="H394" s="96"/>
      <c r="I394" s="96"/>
      <c r="J394" s="96">
        <v>4.38</v>
      </c>
    </row>
    <row r="395" spans="1:12" ht="15" thickBot="1">
      <c r="A395" s="102">
        <v>18</v>
      </c>
      <c r="B395" s="69" t="str">
        <f>'BRYŁA A'!C260</f>
        <v>WC męskie</v>
      </c>
      <c r="C395" s="96" t="s">
        <v>270</v>
      </c>
      <c r="D395" s="96"/>
      <c r="E395" s="96"/>
      <c r="F395" s="96"/>
      <c r="G395" s="103">
        <f t="shared" si="56"/>
        <v>4.2699999999999996</v>
      </c>
      <c r="H395" s="96"/>
      <c r="I395" s="96"/>
      <c r="J395" s="96">
        <v>4.2699999999999996</v>
      </c>
    </row>
    <row r="396" spans="1:12" ht="15" thickBot="1">
      <c r="A396" s="102">
        <v>19</v>
      </c>
      <c r="B396" s="69" t="str">
        <f>'BRYŁA A'!C261</f>
        <v>biuro (6 osób)</v>
      </c>
      <c r="C396" s="96" t="s">
        <v>272</v>
      </c>
      <c r="D396" s="96"/>
      <c r="E396" s="96"/>
      <c r="F396" s="96"/>
      <c r="G396" s="103">
        <f t="shared" si="56"/>
        <v>31.46</v>
      </c>
      <c r="H396" s="96"/>
      <c r="I396" s="96"/>
      <c r="J396" s="96">
        <v>31.46</v>
      </c>
    </row>
    <row r="397" spans="1:12" ht="15" thickBot="1">
      <c r="A397" s="102">
        <v>20</v>
      </c>
      <c r="B397" s="69" t="str">
        <f>'BRYŁA A'!C262</f>
        <v>przedsionek</v>
      </c>
      <c r="C397" s="96" t="s">
        <v>274</v>
      </c>
      <c r="D397" s="96"/>
      <c r="E397" s="96"/>
      <c r="F397" s="96"/>
      <c r="G397" s="103">
        <f t="shared" si="56"/>
        <v>8.8699999999999992</v>
      </c>
      <c r="H397" s="96"/>
      <c r="I397" s="96"/>
      <c r="J397" s="96">
        <v>8.8699999999999992</v>
      </c>
    </row>
    <row r="398" spans="1:12" ht="15" thickBot="1">
      <c r="A398" s="102">
        <v>21</v>
      </c>
      <c r="B398" s="69" t="str">
        <f>'BRYŁA A'!C263</f>
        <v>biuro (2 osoby)</v>
      </c>
      <c r="C398" s="96" t="s">
        <v>275</v>
      </c>
      <c r="D398" s="96"/>
      <c r="E398" s="96"/>
      <c r="F398" s="96"/>
      <c r="G398" s="103">
        <f t="shared" si="56"/>
        <v>10.3</v>
      </c>
      <c r="H398" s="96"/>
      <c r="I398" s="96"/>
      <c r="J398" s="96">
        <v>10.3</v>
      </c>
    </row>
    <row r="399" spans="1:12" ht="15" thickBot="1">
      <c r="A399" s="102">
        <v>22</v>
      </c>
      <c r="B399" s="69" t="str">
        <f>'BRYŁA A'!C264</f>
        <v>przedsionek</v>
      </c>
      <c r="C399" s="96" t="s">
        <v>277</v>
      </c>
      <c r="D399" s="96"/>
      <c r="E399" s="96"/>
      <c r="F399" s="96"/>
      <c r="G399" s="103">
        <f t="shared" si="56"/>
        <v>8.26</v>
      </c>
      <c r="H399" s="96"/>
      <c r="I399" s="96"/>
      <c r="J399" s="96">
        <v>8.26</v>
      </c>
    </row>
    <row r="400" spans="1:12" ht="15" thickBot="1">
      <c r="A400" s="102">
        <v>23</v>
      </c>
      <c r="B400" s="69" t="str">
        <f>'BRYŁA A'!C265</f>
        <v>biuro (4 osoby)</v>
      </c>
      <c r="C400" s="96" t="s">
        <v>278</v>
      </c>
      <c r="D400" s="96"/>
      <c r="E400" s="96"/>
      <c r="F400" s="96"/>
      <c r="G400" s="103">
        <f t="shared" si="56"/>
        <v>20.37</v>
      </c>
      <c r="H400" s="96"/>
      <c r="I400" s="96"/>
      <c r="J400" s="96">
        <v>20.37</v>
      </c>
    </row>
    <row r="401" spans="1:12" ht="15" thickBot="1">
      <c r="A401" s="102">
        <v>24</v>
      </c>
      <c r="B401" s="69" t="str">
        <f>'BRYŁA A'!C266</f>
        <v>biuro (2 osoby)</v>
      </c>
      <c r="C401" s="96" t="s">
        <v>279</v>
      </c>
      <c r="D401" s="96"/>
      <c r="E401" s="96"/>
      <c r="F401" s="96"/>
      <c r="G401" s="103">
        <f t="shared" si="56"/>
        <v>9.6199999999999992</v>
      </c>
      <c r="H401" s="96"/>
      <c r="I401" s="96"/>
      <c r="J401" s="96">
        <v>9.6199999999999992</v>
      </c>
    </row>
    <row r="402" spans="1:12" ht="15" thickBot="1">
      <c r="A402" s="102">
        <v>25</v>
      </c>
      <c r="B402" s="69" t="str">
        <f>'BRYŁA A'!C267</f>
        <v>klatka schodowa</v>
      </c>
      <c r="C402" s="96" t="s">
        <v>280</v>
      </c>
      <c r="D402" s="96"/>
      <c r="E402" s="96"/>
      <c r="F402" s="96"/>
      <c r="G402" s="96"/>
      <c r="H402" s="96">
        <f>J402</f>
        <v>30.22</v>
      </c>
      <c r="I402" s="96"/>
      <c r="J402" s="96">
        <v>30.22</v>
      </c>
    </row>
    <row r="403" spans="1:12" ht="15" thickBot="1">
      <c r="A403" s="102">
        <v>26</v>
      </c>
      <c r="B403" s="69" t="str">
        <f>'BRYŁA A'!C268</f>
        <v>korytarz</v>
      </c>
      <c r="C403" s="96" t="s">
        <v>281</v>
      </c>
      <c r="D403" s="96"/>
      <c r="E403" s="96"/>
      <c r="F403" s="96"/>
      <c r="G403" s="96"/>
      <c r="H403" s="96">
        <f>J403</f>
        <v>33.71</v>
      </c>
      <c r="I403" s="96"/>
      <c r="J403" s="96">
        <v>33.71</v>
      </c>
      <c r="L403">
        <f>H403</f>
        <v>33.71</v>
      </c>
    </row>
    <row r="404" spans="1:12" ht="15" thickBot="1">
      <c r="A404" s="102">
        <v>27</v>
      </c>
      <c r="B404" s="69" t="str">
        <f>'BRYŁA A'!C269</f>
        <v>przedsionek</v>
      </c>
      <c r="C404" s="96" t="s">
        <v>283</v>
      </c>
      <c r="D404" s="96"/>
      <c r="E404" s="96"/>
      <c r="F404" s="96"/>
      <c r="G404" s="103">
        <f>J404</f>
        <v>1.76</v>
      </c>
      <c r="H404" s="96"/>
      <c r="I404" s="96"/>
      <c r="J404" s="96">
        <v>1.76</v>
      </c>
    </row>
    <row r="405" spans="1:12" ht="15" thickBot="1">
      <c r="A405" s="102">
        <v>28</v>
      </c>
      <c r="B405" s="111" t="str">
        <f>'BRYŁA A'!C270</f>
        <v>WC męskie</v>
      </c>
      <c r="C405" s="96" t="s">
        <v>284</v>
      </c>
      <c r="D405" s="112"/>
      <c r="E405" s="112"/>
      <c r="F405" s="112"/>
      <c r="G405" s="117">
        <f>J405</f>
        <v>6.21</v>
      </c>
      <c r="H405" s="112"/>
      <c r="I405" s="112"/>
      <c r="J405" s="112">
        <v>6.21</v>
      </c>
    </row>
    <row r="406" spans="1:12" ht="15" thickBot="1">
      <c r="A406" s="102">
        <v>29</v>
      </c>
      <c r="B406" s="109" t="str">
        <f>'BRYŁA A'!C271</f>
        <v>pom. porządkowe</v>
      </c>
      <c r="C406" s="96" t="s">
        <v>285</v>
      </c>
      <c r="D406" s="115"/>
      <c r="E406" s="115"/>
      <c r="F406" s="115"/>
      <c r="G406" s="115"/>
      <c r="H406" s="115">
        <f>J406</f>
        <v>2.84</v>
      </c>
      <c r="I406" s="115"/>
      <c r="J406" s="115">
        <v>2.84</v>
      </c>
    </row>
    <row r="407" spans="1:12" ht="15" thickBot="1">
      <c r="A407" s="102">
        <v>30</v>
      </c>
      <c r="B407" s="111" t="str">
        <f>'BRYŁA A'!C272</f>
        <v>biuro (1 osoba)</v>
      </c>
      <c r="C407" s="96" t="s">
        <v>286</v>
      </c>
      <c r="D407" s="115"/>
      <c r="E407" s="115"/>
      <c r="F407" s="115"/>
      <c r="G407" s="130">
        <f t="shared" ref="G407:G419" si="57">J407</f>
        <v>9.5500000000000007</v>
      </c>
      <c r="H407" s="115"/>
      <c r="I407" s="115"/>
      <c r="J407" s="115">
        <v>9.5500000000000007</v>
      </c>
    </row>
    <row r="408" spans="1:12" ht="15" thickBot="1">
      <c r="A408" s="102">
        <v>31</v>
      </c>
      <c r="B408" s="109" t="str">
        <f>'BRYŁA A'!C273</f>
        <v>biuro (1 osoba)</v>
      </c>
      <c r="C408" s="96" t="s">
        <v>288</v>
      </c>
      <c r="D408" s="115"/>
      <c r="E408" s="115"/>
      <c r="F408" s="115"/>
      <c r="G408" s="130">
        <f t="shared" si="57"/>
        <v>10.46</v>
      </c>
      <c r="H408" s="115"/>
      <c r="I408" s="115"/>
      <c r="J408" s="115">
        <v>10.46</v>
      </c>
    </row>
    <row r="409" spans="1:12" ht="15" thickBot="1">
      <c r="A409" s="102">
        <v>32</v>
      </c>
      <c r="B409" s="111" t="str">
        <f>'BRYŁA A'!C274</f>
        <v>biuro (1 osoba)</v>
      </c>
      <c r="C409" s="96" t="s">
        <v>289</v>
      </c>
      <c r="D409" s="115"/>
      <c r="E409" s="115"/>
      <c r="F409" s="115"/>
      <c r="G409" s="130">
        <f t="shared" si="57"/>
        <v>18.489999999999998</v>
      </c>
      <c r="H409" s="115"/>
      <c r="I409" s="115"/>
      <c r="J409" s="115">
        <v>18.489999999999998</v>
      </c>
    </row>
    <row r="410" spans="1:12" ht="15" thickBot="1">
      <c r="A410" s="102">
        <v>33</v>
      </c>
      <c r="B410" s="114" t="str">
        <f>'BRYŁA A'!C275</f>
        <v>biuro (1 osoba)</v>
      </c>
      <c r="C410" s="96" t="s">
        <v>290</v>
      </c>
      <c r="D410" s="115"/>
      <c r="E410" s="115"/>
      <c r="F410" s="115"/>
      <c r="G410" s="130">
        <f t="shared" si="57"/>
        <v>10.33</v>
      </c>
      <c r="H410" s="115"/>
      <c r="I410" s="115"/>
      <c r="J410" s="115">
        <v>10.33</v>
      </c>
    </row>
    <row r="411" spans="1:12" ht="15" thickBot="1">
      <c r="A411" s="102">
        <v>34</v>
      </c>
      <c r="B411" s="114" t="str">
        <f>'BRYŁA A'!C276</f>
        <v>biuro (1 osoba)</v>
      </c>
      <c r="C411" s="96" t="s">
        <v>291</v>
      </c>
      <c r="D411" s="115"/>
      <c r="E411" s="115"/>
      <c r="F411" s="115"/>
      <c r="G411" s="130">
        <f t="shared" si="57"/>
        <v>12.05</v>
      </c>
      <c r="H411" s="115"/>
      <c r="I411" s="115"/>
      <c r="J411" s="115">
        <v>12.05</v>
      </c>
    </row>
    <row r="412" spans="1:12" ht="15" thickBot="1">
      <c r="A412" s="102">
        <v>35</v>
      </c>
      <c r="B412" s="109" t="str">
        <f>'BRYŁA A'!C277</f>
        <v>biuro (3 osoby)</v>
      </c>
      <c r="C412" s="96" t="s">
        <v>292</v>
      </c>
      <c r="D412" s="115"/>
      <c r="E412" s="115"/>
      <c r="F412" s="115"/>
      <c r="G412" s="130">
        <f t="shared" si="57"/>
        <v>10.74</v>
      </c>
      <c r="H412" s="115"/>
      <c r="I412" s="115"/>
      <c r="J412" s="115">
        <v>10.74</v>
      </c>
    </row>
    <row r="413" spans="1:12" ht="15" thickBot="1">
      <c r="A413" s="102">
        <v>36</v>
      </c>
      <c r="B413" s="69" t="str">
        <f>'BRYŁA A'!C278</f>
        <v>biuro (3 osoby)</v>
      </c>
      <c r="C413" s="96" t="s">
        <v>294</v>
      </c>
      <c r="D413" s="115"/>
      <c r="E413" s="115"/>
      <c r="F413" s="115"/>
      <c r="G413" s="130">
        <f t="shared" si="57"/>
        <v>11.52</v>
      </c>
      <c r="H413" s="115"/>
      <c r="I413" s="115"/>
      <c r="J413" s="115">
        <v>11.52</v>
      </c>
    </row>
    <row r="414" spans="1:12" ht="15" thickBot="1">
      <c r="A414" s="102">
        <v>37</v>
      </c>
      <c r="B414" s="111" t="str">
        <f>'BRYŁA A'!C279</f>
        <v>aneks kuchenny</v>
      </c>
      <c r="C414" s="96" t="s">
        <v>295</v>
      </c>
      <c r="D414" s="115"/>
      <c r="E414" s="115"/>
      <c r="F414" s="115"/>
      <c r="G414" s="130">
        <f t="shared" si="57"/>
        <v>1.48</v>
      </c>
      <c r="H414" s="115"/>
      <c r="I414" s="115"/>
      <c r="J414" s="115">
        <v>1.48</v>
      </c>
    </row>
    <row r="415" spans="1:12" ht="15" thickBot="1">
      <c r="A415" s="102">
        <v>38</v>
      </c>
      <c r="B415" s="114" t="str">
        <f>'BRYŁA A'!C280</f>
        <v>WC damskie</v>
      </c>
      <c r="C415" s="96" t="s">
        <v>297</v>
      </c>
      <c r="D415" s="115"/>
      <c r="E415" s="115"/>
      <c r="F415" s="115"/>
      <c r="G415" s="130">
        <f t="shared" si="57"/>
        <v>4.74</v>
      </c>
      <c r="H415" s="115"/>
      <c r="I415" s="115"/>
      <c r="J415" s="115">
        <v>4.74</v>
      </c>
    </row>
    <row r="416" spans="1:12" ht="15" thickBot="1">
      <c r="A416" s="102">
        <v>39</v>
      </c>
      <c r="B416" s="114" t="str">
        <f>'BRYŁA A'!C281</f>
        <v>biuro (1 osoba)</v>
      </c>
      <c r="C416" s="96" t="s">
        <v>298</v>
      </c>
      <c r="D416" s="115"/>
      <c r="E416" s="115"/>
      <c r="F416" s="115"/>
      <c r="G416" s="130">
        <f t="shared" si="57"/>
        <v>4.13</v>
      </c>
      <c r="H416" s="115"/>
      <c r="I416" s="115"/>
      <c r="J416" s="115">
        <v>4.13</v>
      </c>
    </row>
    <row r="417" spans="1:12" ht="15" thickBot="1">
      <c r="A417" s="102">
        <v>40</v>
      </c>
      <c r="B417" s="109" t="str">
        <f>'BRYŁA A'!C282</f>
        <v>biuro (1 osoba)</v>
      </c>
      <c r="C417" s="96" t="s">
        <v>299</v>
      </c>
      <c r="D417" s="115"/>
      <c r="E417" s="115"/>
      <c r="F417" s="115"/>
      <c r="G417" s="130">
        <f t="shared" si="57"/>
        <v>5.31</v>
      </c>
      <c r="H417" s="115"/>
      <c r="I417" s="115"/>
      <c r="J417" s="115">
        <v>5.31</v>
      </c>
    </row>
    <row r="418" spans="1:12" ht="15" thickBot="1">
      <c r="A418" s="102">
        <v>41</v>
      </c>
      <c r="B418" s="69" t="str">
        <f>'BRYŁA A'!C283</f>
        <v>biuro (1 osoba)</v>
      </c>
      <c r="C418" s="96" t="s">
        <v>300</v>
      </c>
      <c r="D418" s="99"/>
      <c r="E418" s="99"/>
      <c r="F418" s="99"/>
      <c r="G418" s="131">
        <f t="shared" si="57"/>
        <v>3.52</v>
      </c>
      <c r="H418" s="99"/>
      <c r="I418" s="99"/>
      <c r="J418" s="99">
        <v>3.52</v>
      </c>
    </row>
    <row r="419" spans="1:12" ht="15" thickBot="1">
      <c r="A419" s="102">
        <v>42</v>
      </c>
      <c r="B419" s="69" t="str">
        <f>'BRYŁA A'!C284</f>
        <v>biuro (1 osoba)</v>
      </c>
      <c r="C419" s="96" t="s">
        <v>301</v>
      </c>
      <c r="D419" s="69"/>
      <c r="E419" s="96"/>
      <c r="F419" s="69"/>
      <c r="G419" s="103">
        <f t="shared" si="57"/>
        <v>3.12</v>
      </c>
      <c r="H419" s="96"/>
      <c r="I419" s="96"/>
      <c r="J419" s="96">
        <v>3.12</v>
      </c>
    </row>
    <row r="420" spans="1:12" ht="15" thickBot="1">
      <c r="A420" s="77"/>
      <c r="B420" s="104" t="s">
        <v>886</v>
      </c>
      <c r="C420" s="114"/>
      <c r="D420" s="127"/>
      <c r="E420" s="127"/>
      <c r="F420" s="127"/>
      <c r="G420" s="127">
        <f>SUM(G378:G419)</f>
        <v>378.88</v>
      </c>
      <c r="H420" s="127">
        <f>SUM(H378:H419)</f>
        <v>139.43</v>
      </c>
      <c r="I420" s="127">
        <f>SUM(I378:I419)</f>
        <v>59.4</v>
      </c>
      <c r="J420" s="115"/>
    </row>
    <row r="421" spans="1:12">
      <c r="A421" s="203" t="s">
        <v>989</v>
      </c>
      <c r="B421" s="203"/>
      <c r="C421" s="203"/>
      <c r="D421" s="203"/>
      <c r="E421" s="203"/>
      <c r="F421" s="203"/>
      <c r="G421" s="203"/>
      <c r="H421" s="109"/>
      <c r="I421" s="109"/>
      <c r="J421" s="93">
        <f>SUM(J378:J420)</f>
        <v>577.70999999999981</v>
      </c>
    </row>
    <row r="423" spans="1:12">
      <c r="A423" t="s">
        <v>990</v>
      </c>
    </row>
    <row r="425" spans="1:12">
      <c r="A425" t="s">
        <v>991</v>
      </c>
    </row>
    <row r="427" spans="1:12" ht="15" thickBot="1">
      <c r="A427" s="92" t="s">
        <v>303</v>
      </c>
      <c r="B427" s="93" t="s">
        <v>304</v>
      </c>
      <c r="C427" s="94" t="s">
        <v>962</v>
      </c>
      <c r="D427" s="93" t="s">
        <v>963</v>
      </c>
      <c r="E427" s="93" t="s">
        <v>964</v>
      </c>
      <c r="F427" s="93" t="s">
        <v>965</v>
      </c>
      <c r="G427" s="93" t="s">
        <v>966</v>
      </c>
      <c r="H427" s="93" t="s">
        <v>967</v>
      </c>
      <c r="I427" s="93" t="s">
        <v>968</v>
      </c>
      <c r="J427" s="93" t="s">
        <v>914</v>
      </c>
    </row>
    <row r="428" spans="1:12" ht="15" thickBot="1">
      <c r="A428" s="102">
        <v>1</v>
      </c>
      <c r="B428" s="69" t="str">
        <f>'BRYŁA B'!C4</f>
        <v>Zmywalnia</v>
      </c>
      <c r="C428" s="96" t="s">
        <v>401</v>
      </c>
      <c r="D428" s="96"/>
      <c r="E428" s="96"/>
      <c r="F428" s="96">
        <f>J428</f>
        <v>4.8899999999999997</v>
      </c>
      <c r="G428" s="96"/>
      <c r="H428" s="96"/>
      <c r="I428" s="96"/>
      <c r="J428" s="96">
        <v>4.8899999999999997</v>
      </c>
      <c r="L428">
        <f>J428</f>
        <v>4.8899999999999997</v>
      </c>
    </row>
    <row r="429" spans="1:12">
      <c r="A429" s="102">
        <v>2</v>
      </c>
      <c r="B429" s="69" t="str">
        <f>'BRYŁA B'!C5</f>
        <v>Kabina higieniczna</v>
      </c>
      <c r="C429" s="96" t="s">
        <v>403</v>
      </c>
      <c r="D429" s="96"/>
      <c r="E429" s="96"/>
      <c r="F429" s="96">
        <f>J429</f>
        <v>2.89</v>
      </c>
      <c r="G429" s="96"/>
      <c r="H429" s="96"/>
      <c r="I429" s="96"/>
      <c r="J429" s="96">
        <v>2.89</v>
      </c>
    </row>
    <row r="430" spans="1:12">
      <c r="A430" s="102">
        <v>3</v>
      </c>
      <c r="B430" s="69" t="str">
        <f>'BRYŁA B'!C6</f>
        <v>Gabinet badań - kolono</v>
      </c>
      <c r="C430" s="96" t="s">
        <v>405</v>
      </c>
      <c r="D430" s="96"/>
      <c r="E430" s="96"/>
      <c r="F430" s="96">
        <f>J430</f>
        <v>22.35</v>
      </c>
      <c r="G430" s="96"/>
      <c r="H430" s="96"/>
      <c r="I430" s="96"/>
      <c r="J430" s="96">
        <v>22.35</v>
      </c>
      <c r="L430">
        <f t="shared" ref="L430:L444" si="58">J430</f>
        <v>22.35</v>
      </c>
    </row>
    <row r="431" spans="1:12">
      <c r="A431" s="102">
        <v>4</v>
      </c>
      <c r="B431" s="69" t="str">
        <f>'BRYŁA B'!C7</f>
        <v>Poczekalnia</v>
      </c>
      <c r="C431" s="96" t="s">
        <v>407</v>
      </c>
      <c r="D431" s="96"/>
      <c r="E431" s="96"/>
      <c r="F431" s="96"/>
      <c r="G431" s="97">
        <f>J431</f>
        <v>13.09</v>
      </c>
      <c r="H431" s="96"/>
      <c r="I431" s="96"/>
      <c r="J431" s="96">
        <v>13.09</v>
      </c>
      <c r="L431">
        <f t="shared" si="58"/>
        <v>13.09</v>
      </c>
    </row>
    <row r="432" spans="1:12" ht="15" thickBot="1">
      <c r="A432" s="102">
        <v>5</v>
      </c>
      <c r="B432" s="69" t="str">
        <f>'BRYŁA B'!C8</f>
        <v>Pokój personelu</v>
      </c>
      <c r="C432" s="96" t="s">
        <v>409</v>
      </c>
      <c r="D432" s="96"/>
      <c r="E432" s="96"/>
      <c r="F432" s="96"/>
      <c r="G432" s="96">
        <f>J432</f>
        <v>8.1300000000000008</v>
      </c>
      <c r="H432" s="96"/>
      <c r="I432" s="96"/>
      <c r="J432" s="96">
        <v>8.1300000000000008</v>
      </c>
      <c r="L432">
        <f t="shared" si="58"/>
        <v>8.1300000000000008</v>
      </c>
    </row>
    <row r="433" spans="1:12" ht="15" thickBot="1">
      <c r="A433" s="102">
        <v>6</v>
      </c>
      <c r="B433" s="69" t="str">
        <f>'BRYŁA B'!C11</f>
        <v>Pokój wypoczynkowy personelu</v>
      </c>
      <c r="C433" s="96" t="s">
        <v>415</v>
      </c>
      <c r="D433" s="96"/>
      <c r="E433" s="96"/>
      <c r="F433" s="96"/>
      <c r="G433" s="96">
        <f t="shared" ref="G433:G445" si="59">J433</f>
        <v>10.92</v>
      </c>
      <c r="H433" s="96"/>
      <c r="I433" s="96"/>
      <c r="J433" s="96">
        <v>10.92</v>
      </c>
      <c r="L433">
        <f t="shared" si="58"/>
        <v>10.92</v>
      </c>
    </row>
    <row r="434" spans="1:12" ht="15" thickBot="1">
      <c r="A434" s="102">
        <v>7</v>
      </c>
      <c r="B434" s="69" t="s">
        <v>1054</v>
      </c>
      <c r="C434" s="96" t="s">
        <v>417</v>
      </c>
      <c r="D434" s="96"/>
      <c r="E434" s="96"/>
      <c r="F434" s="96"/>
      <c r="G434" s="97">
        <f t="shared" si="59"/>
        <v>7.71</v>
      </c>
      <c r="H434" s="96"/>
      <c r="I434" s="96"/>
      <c r="J434" s="96">
        <v>7.71</v>
      </c>
      <c r="L434">
        <f t="shared" si="58"/>
        <v>7.71</v>
      </c>
    </row>
    <row r="435" spans="1:12" s="53" customFormat="1" ht="15" thickBot="1">
      <c r="A435" s="102">
        <v>8</v>
      </c>
      <c r="B435" s="69" t="s">
        <v>1054</v>
      </c>
      <c r="C435" s="96" t="s">
        <v>419</v>
      </c>
      <c r="D435" s="96"/>
      <c r="E435" s="96"/>
      <c r="F435" s="96"/>
      <c r="G435" s="97">
        <v>5.93</v>
      </c>
      <c r="H435" s="96"/>
      <c r="I435" s="96"/>
      <c r="J435" s="96">
        <v>5.93</v>
      </c>
      <c r="L435" s="53">
        <f t="shared" si="58"/>
        <v>5.93</v>
      </c>
    </row>
    <row r="436" spans="1:12" s="53" customFormat="1" ht="15" thickBot="1">
      <c r="A436" s="102">
        <v>9</v>
      </c>
      <c r="B436" s="69" t="s">
        <v>422</v>
      </c>
      <c r="C436" s="96" t="s">
        <v>421</v>
      </c>
      <c r="D436" s="96"/>
      <c r="E436" s="96"/>
      <c r="F436" s="96">
        <v>31.88</v>
      </c>
      <c r="G436" s="152"/>
      <c r="H436" s="96"/>
      <c r="I436" s="96"/>
      <c r="J436" s="96">
        <v>31.88</v>
      </c>
      <c r="L436" s="53">
        <f t="shared" si="58"/>
        <v>31.88</v>
      </c>
    </row>
    <row r="437" spans="1:12" s="53" customFormat="1" ht="15" thickBot="1">
      <c r="A437" s="102">
        <v>10</v>
      </c>
      <c r="B437" s="69" t="s">
        <v>425</v>
      </c>
      <c r="C437" s="96" t="s">
        <v>424</v>
      </c>
      <c r="D437" s="96"/>
      <c r="E437" s="96"/>
      <c r="F437" s="96"/>
      <c r="G437" s="152">
        <v>7.9</v>
      </c>
      <c r="H437" s="96"/>
      <c r="I437" s="96"/>
      <c r="J437" s="96">
        <v>7.9</v>
      </c>
      <c r="L437" s="53">
        <f t="shared" si="58"/>
        <v>7.9</v>
      </c>
    </row>
    <row r="438" spans="1:12" s="53" customFormat="1" ht="15" thickBot="1">
      <c r="A438" s="102">
        <v>11</v>
      </c>
      <c r="B438" s="69" t="s">
        <v>427</v>
      </c>
      <c r="C438" s="96" t="s">
        <v>426</v>
      </c>
      <c r="D438" s="96"/>
      <c r="E438" s="96"/>
      <c r="F438" s="96"/>
      <c r="G438" s="97">
        <v>7.82</v>
      </c>
      <c r="H438" s="96"/>
      <c r="I438" s="96"/>
      <c r="J438" s="96">
        <v>7.82</v>
      </c>
      <c r="L438" s="53">
        <f t="shared" si="58"/>
        <v>7.82</v>
      </c>
    </row>
    <row r="439" spans="1:12" s="53" customFormat="1" ht="15" thickBot="1">
      <c r="A439" s="102">
        <v>12</v>
      </c>
      <c r="B439" s="69" t="s">
        <v>32</v>
      </c>
      <c r="C439" s="96" t="s">
        <v>428</v>
      </c>
      <c r="D439" s="96"/>
      <c r="E439" s="96"/>
      <c r="F439" s="96"/>
      <c r="G439" s="152">
        <v>3.37</v>
      </c>
      <c r="H439" s="96"/>
      <c r="I439" s="96"/>
      <c r="J439" s="96">
        <v>3.37</v>
      </c>
      <c r="L439" s="53">
        <f t="shared" si="58"/>
        <v>3.37</v>
      </c>
    </row>
    <row r="440" spans="1:12" s="53" customFormat="1" ht="15" thickBot="1">
      <c r="A440" s="102">
        <v>13</v>
      </c>
      <c r="B440" s="69" t="s">
        <v>430</v>
      </c>
      <c r="C440" s="96" t="s">
        <v>429</v>
      </c>
      <c r="D440" s="96"/>
      <c r="E440" s="96"/>
      <c r="F440" s="96"/>
      <c r="G440" s="152">
        <v>2.12</v>
      </c>
      <c r="H440" s="96"/>
      <c r="I440" s="96"/>
      <c r="J440" s="96">
        <v>2.12</v>
      </c>
      <c r="L440" s="53">
        <f t="shared" si="58"/>
        <v>2.12</v>
      </c>
    </row>
    <row r="441" spans="1:12" s="53" customFormat="1" ht="15" thickBot="1">
      <c r="A441" s="102">
        <v>14</v>
      </c>
      <c r="B441" s="69" t="s">
        <v>35</v>
      </c>
      <c r="C441" s="96" t="s">
        <v>431</v>
      </c>
      <c r="D441" s="96"/>
      <c r="E441" s="96"/>
      <c r="F441" s="96"/>
      <c r="G441" s="152">
        <v>4.0199999999999996</v>
      </c>
      <c r="H441" s="96"/>
      <c r="I441" s="96"/>
      <c r="J441" s="96">
        <v>4.0199999999999996</v>
      </c>
      <c r="L441" s="53">
        <f t="shared" si="58"/>
        <v>4.0199999999999996</v>
      </c>
    </row>
    <row r="442" spans="1:12" ht="15" thickBot="1">
      <c r="A442" s="102">
        <v>15</v>
      </c>
      <c r="B442" s="69" t="str">
        <f>'BRYŁA B'!C20</f>
        <v>Pokój personelu</v>
      </c>
      <c r="C442" s="96" t="s">
        <v>432</v>
      </c>
      <c r="D442" s="96"/>
      <c r="E442" s="96"/>
      <c r="F442" s="96"/>
      <c r="G442" s="96">
        <f t="shared" si="59"/>
        <v>8.61</v>
      </c>
      <c r="H442" s="96"/>
      <c r="I442" s="96"/>
      <c r="J442" s="96">
        <v>8.61</v>
      </c>
      <c r="L442">
        <f t="shared" si="58"/>
        <v>8.61</v>
      </c>
    </row>
    <row r="443" spans="1:12">
      <c r="A443" s="102">
        <v>16</v>
      </c>
      <c r="B443" s="69" t="str">
        <f>'BRYŁA B'!C21</f>
        <v>Pokój kier. RTG</v>
      </c>
      <c r="C443" s="96" t="s">
        <v>433</v>
      </c>
      <c r="D443" s="96"/>
      <c r="E443" s="96"/>
      <c r="F443" s="96"/>
      <c r="G443" s="97">
        <f t="shared" si="59"/>
        <v>9.8699999999999992</v>
      </c>
      <c r="H443" s="96"/>
      <c r="I443" s="96"/>
      <c r="J443" s="96">
        <v>9.8699999999999992</v>
      </c>
      <c r="L443">
        <f t="shared" si="58"/>
        <v>9.8699999999999992</v>
      </c>
    </row>
    <row r="444" spans="1:12">
      <c r="A444" s="102">
        <v>17</v>
      </c>
      <c r="B444" s="69" t="str">
        <f>'BRYŁA B'!C22</f>
        <v>Poczekalnia</v>
      </c>
      <c r="C444" s="96" t="s">
        <v>435</v>
      </c>
      <c r="D444" s="96"/>
      <c r="E444" s="96"/>
      <c r="F444" s="96"/>
      <c r="G444" s="96">
        <f t="shared" si="59"/>
        <v>14.02</v>
      </c>
      <c r="H444" s="96"/>
      <c r="I444" s="96"/>
      <c r="J444" s="96">
        <v>14.02</v>
      </c>
      <c r="L444">
        <f t="shared" si="58"/>
        <v>14.02</v>
      </c>
    </row>
    <row r="445" spans="1:12">
      <c r="A445" s="102">
        <v>18</v>
      </c>
      <c r="B445" s="69" t="str">
        <f>'BRYŁA B'!C23</f>
        <v>Przebieralnia</v>
      </c>
      <c r="C445" s="96" t="s">
        <v>436</v>
      </c>
      <c r="D445" s="96"/>
      <c r="E445" s="96"/>
      <c r="F445" s="96"/>
      <c r="G445" s="96">
        <f t="shared" si="59"/>
        <v>2.2000000000000002</v>
      </c>
      <c r="H445" s="96"/>
      <c r="I445" s="96"/>
      <c r="J445" s="96">
        <v>2.2000000000000002</v>
      </c>
    </row>
    <row r="446" spans="1:12">
      <c r="A446" s="102">
        <v>19</v>
      </c>
      <c r="B446" s="69" t="str">
        <f>'BRYŁA B'!C24</f>
        <v>Ustęp wydzielony</v>
      </c>
      <c r="C446" s="96" t="s">
        <v>437</v>
      </c>
      <c r="D446" s="96"/>
      <c r="E446" s="96"/>
      <c r="F446" s="96">
        <f>J446</f>
        <v>7.9</v>
      </c>
      <c r="G446" s="96"/>
      <c r="H446" s="96"/>
      <c r="I446" s="96"/>
      <c r="J446" s="96">
        <v>7.9</v>
      </c>
    </row>
    <row r="447" spans="1:12">
      <c r="A447" s="102">
        <v>20</v>
      </c>
      <c r="B447" s="69" t="str">
        <f>'BRYŁA B'!C25</f>
        <v>Zaplecze personelu</v>
      </c>
      <c r="C447" s="96" t="s">
        <v>439</v>
      </c>
      <c r="D447" s="96"/>
      <c r="E447" s="96"/>
      <c r="F447" s="96"/>
      <c r="G447" s="97">
        <f>J447</f>
        <v>13.89</v>
      </c>
      <c r="H447" s="96"/>
      <c r="I447" s="96"/>
      <c r="J447" s="96">
        <v>13.89</v>
      </c>
    </row>
    <row r="448" spans="1:12">
      <c r="A448" s="102">
        <v>21</v>
      </c>
      <c r="B448" s="111" t="str">
        <f>'BRYŁA B'!C26</f>
        <v>Sala zabiegowa</v>
      </c>
      <c r="C448" s="96" t="s">
        <v>441</v>
      </c>
      <c r="D448" s="112"/>
      <c r="E448" s="112">
        <f>J448</f>
        <v>27.5</v>
      </c>
      <c r="F448" s="112"/>
      <c r="G448" s="112"/>
      <c r="H448" s="112"/>
      <c r="I448" s="112"/>
      <c r="J448" s="112">
        <v>27.5</v>
      </c>
      <c r="L448">
        <f t="shared" ref="L448:L453" si="60">J448</f>
        <v>27.5</v>
      </c>
    </row>
    <row r="449" spans="1:12">
      <c r="A449" s="102">
        <v>22</v>
      </c>
      <c r="B449" s="114" t="str">
        <f>'BRYŁA B'!C27</f>
        <v>Magazynek</v>
      </c>
      <c r="C449" s="96" t="s">
        <v>442</v>
      </c>
      <c r="D449" s="115"/>
      <c r="E449" s="115"/>
      <c r="F449" s="115"/>
      <c r="G449" s="130">
        <f>J449</f>
        <v>7.9</v>
      </c>
      <c r="H449" s="115"/>
      <c r="I449" s="115"/>
      <c r="J449" s="115">
        <v>7.9</v>
      </c>
      <c r="L449">
        <f t="shared" si="60"/>
        <v>7.9</v>
      </c>
    </row>
    <row r="450" spans="1:12">
      <c r="A450" s="102">
        <v>23</v>
      </c>
      <c r="B450" s="114" t="str">
        <f>'BRYŁA B'!C28</f>
        <v>Przedsionek</v>
      </c>
      <c r="C450" s="96" t="s">
        <v>443</v>
      </c>
      <c r="D450" s="115"/>
      <c r="E450" s="115"/>
      <c r="F450" s="115">
        <f>J450</f>
        <v>3.74</v>
      </c>
      <c r="G450" s="115"/>
      <c r="H450" s="115"/>
      <c r="I450" s="115"/>
      <c r="J450" s="115">
        <v>3.74</v>
      </c>
      <c r="L450">
        <f t="shared" si="60"/>
        <v>3.74</v>
      </c>
    </row>
    <row r="451" spans="1:12">
      <c r="A451" s="102">
        <v>24</v>
      </c>
      <c r="B451" s="114" t="str">
        <f>'BRYŁA B'!C29</f>
        <v>Przebieralnia</v>
      </c>
      <c r="C451" s="96" t="s">
        <v>444</v>
      </c>
      <c r="D451" s="115"/>
      <c r="E451" s="115"/>
      <c r="F451" s="115">
        <f>J451</f>
        <v>2.42</v>
      </c>
      <c r="G451" s="115"/>
      <c r="H451" s="115"/>
      <c r="I451" s="115"/>
      <c r="J451" s="115">
        <v>2.42</v>
      </c>
      <c r="L451">
        <f t="shared" si="60"/>
        <v>2.42</v>
      </c>
    </row>
    <row r="452" spans="1:12">
      <c r="A452" s="102">
        <v>25</v>
      </c>
      <c r="B452" s="114" t="str">
        <f>'BRYŁA B'!C30</f>
        <v>Sala zabiegowa</v>
      </c>
      <c r="C452" s="96" t="s">
        <v>445</v>
      </c>
      <c r="D452" s="115"/>
      <c r="E452" s="115">
        <f>J452</f>
        <v>26.15</v>
      </c>
      <c r="F452" s="115"/>
      <c r="G452" s="115"/>
      <c r="H452" s="115"/>
      <c r="I452" s="115"/>
      <c r="J452" s="115">
        <v>26.15</v>
      </c>
      <c r="L452">
        <f t="shared" si="60"/>
        <v>26.15</v>
      </c>
    </row>
    <row r="453" spans="1:12">
      <c r="A453" s="102">
        <v>26</v>
      </c>
      <c r="B453" s="114" t="str">
        <f>'BRYŁA B'!C31</f>
        <v>Szatnia personelu</v>
      </c>
      <c r="C453" s="96" t="s">
        <v>446</v>
      </c>
      <c r="D453" s="115"/>
      <c r="E453" s="115"/>
      <c r="F453" s="115"/>
      <c r="G453" s="115">
        <f>J453</f>
        <v>9.5299999999999994</v>
      </c>
      <c r="H453" s="115"/>
      <c r="I453" s="115"/>
      <c r="J453" s="115">
        <v>9.5299999999999994</v>
      </c>
      <c r="L453">
        <f t="shared" si="60"/>
        <v>9.5299999999999994</v>
      </c>
    </row>
    <row r="454" spans="1:12">
      <c r="A454" s="102">
        <v>27</v>
      </c>
      <c r="B454" s="114" t="str">
        <f>'BRYŁA B'!C32</f>
        <v>Pom. Higen.-sanitarne</v>
      </c>
      <c r="C454" s="96" t="s">
        <v>447</v>
      </c>
      <c r="D454" s="115"/>
      <c r="E454" s="115"/>
      <c r="F454" s="115"/>
      <c r="G454" s="115">
        <f>J454</f>
        <v>5.0999999999999996</v>
      </c>
      <c r="H454" s="115"/>
      <c r="I454" s="115"/>
      <c r="J454" s="115">
        <v>5.0999999999999996</v>
      </c>
    </row>
    <row r="455" spans="1:12">
      <c r="A455" s="102">
        <v>28</v>
      </c>
      <c r="B455" s="114" t="str">
        <f>'BRYŁA B'!C33</f>
        <v>Schowek porządkowy</v>
      </c>
      <c r="C455" s="96" t="s">
        <v>448</v>
      </c>
      <c r="D455" s="115"/>
      <c r="E455" s="115"/>
      <c r="F455" s="115"/>
      <c r="G455" s="130">
        <f>J455</f>
        <v>2.79</v>
      </c>
      <c r="H455" s="115"/>
      <c r="I455" s="115"/>
      <c r="J455" s="115">
        <v>2.79</v>
      </c>
    </row>
    <row r="456" spans="1:12">
      <c r="A456" s="102">
        <v>29</v>
      </c>
      <c r="B456" s="114" t="str">
        <f>'BRYŁA B'!C34</f>
        <v>Komunikacja</v>
      </c>
      <c r="C456" s="96" t="s">
        <v>450</v>
      </c>
      <c r="D456" s="115"/>
      <c r="E456" s="115"/>
      <c r="F456" s="115"/>
      <c r="G456" s="115"/>
      <c r="H456" s="115">
        <f>J456</f>
        <v>91.51</v>
      </c>
      <c r="I456" s="115"/>
      <c r="J456" s="115">
        <v>91.51</v>
      </c>
      <c r="L456">
        <f>J456</f>
        <v>91.51</v>
      </c>
    </row>
    <row r="457" spans="1:12">
      <c r="A457" s="102">
        <v>30</v>
      </c>
      <c r="B457" s="114" t="str">
        <f>'BRYŁA B'!C35</f>
        <v>Ustęp pacjentów damski</v>
      </c>
      <c r="C457" s="96" t="s">
        <v>451</v>
      </c>
      <c r="D457" s="115"/>
      <c r="E457" s="115"/>
      <c r="F457" s="115">
        <f>J457</f>
        <v>5.16</v>
      </c>
      <c r="G457" s="115"/>
      <c r="H457" s="115"/>
      <c r="I457" s="115"/>
      <c r="J457" s="115">
        <v>5.16</v>
      </c>
    </row>
    <row r="458" spans="1:12">
      <c r="A458" s="102">
        <v>31</v>
      </c>
      <c r="B458" s="114" t="str">
        <f>'BRYŁA B'!C36</f>
        <v>Ustęp pacjentów męski</v>
      </c>
      <c r="C458" s="96" t="s">
        <v>453</v>
      </c>
      <c r="D458" s="115"/>
      <c r="E458" s="115"/>
      <c r="F458" s="115">
        <f>J458</f>
        <v>4.7699999999999996</v>
      </c>
      <c r="G458" s="115"/>
      <c r="H458" s="115"/>
      <c r="I458" s="115"/>
      <c r="J458" s="115">
        <v>4.7699999999999996</v>
      </c>
    </row>
    <row r="459" spans="1:12">
      <c r="A459" s="102">
        <v>32</v>
      </c>
      <c r="B459" s="114" t="str">
        <f>'BRYŁA B'!C37</f>
        <v>Ustęp personelu</v>
      </c>
      <c r="C459" s="96" t="s">
        <v>455</v>
      </c>
      <c r="D459" s="115"/>
      <c r="E459" s="115"/>
      <c r="F459" s="115">
        <f>J459</f>
        <v>2.89</v>
      </c>
      <c r="G459" s="115"/>
      <c r="H459" s="115"/>
      <c r="I459" s="115"/>
      <c r="J459" s="115">
        <v>2.89</v>
      </c>
    </row>
    <row r="460" spans="1:12">
      <c r="A460" s="102">
        <v>33</v>
      </c>
      <c r="B460" s="114" t="str">
        <f>'BRYŁA B'!C38</f>
        <v>Punkt rejestracji</v>
      </c>
      <c r="C460" s="96" t="s">
        <v>457</v>
      </c>
      <c r="D460" s="115"/>
      <c r="E460" s="115"/>
      <c r="F460" s="115"/>
      <c r="G460" s="123">
        <f>J460</f>
        <v>25.07</v>
      </c>
      <c r="H460" s="115"/>
      <c r="I460" s="115"/>
      <c r="J460" s="115">
        <v>25.07</v>
      </c>
      <c r="L460">
        <f>J460</f>
        <v>25.07</v>
      </c>
    </row>
    <row r="461" spans="1:12">
      <c r="A461" s="102">
        <v>34</v>
      </c>
      <c r="B461" s="109" t="str">
        <f>'BRYŁA B'!C39</f>
        <v>Archiwum</v>
      </c>
      <c r="C461" s="96" t="s">
        <v>459</v>
      </c>
      <c r="D461" s="99"/>
      <c r="E461" s="99"/>
      <c r="F461" s="99"/>
      <c r="G461" s="99"/>
      <c r="H461" s="99">
        <f>J461</f>
        <v>24.37</v>
      </c>
      <c r="I461" s="99"/>
      <c r="J461" s="99">
        <v>24.37</v>
      </c>
    </row>
    <row r="462" spans="1:12">
      <c r="A462" s="102">
        <v>35</v>
      </c>
      <c r="B462" s="69" t="str">
        <f>'BRYŁA B'!C40</f>
        <v>Wew. Strefa sterylizatorni</v>
      </c>
      <c r="C462" s="96" t="s">
        <v>461</v>
      </c>
      <c r="D462" s="69"/>
      <c r="E462" s="118">
        <f>J462</f>
        <v>35.880000000000003</v>
      </c>
      <c r="F462" s="69"/>
      <c r="G462" s="69"/>
      <c r="H462" s="69"/>
      <c r="I462" s="69"/>
      <c r="J462" s="96">
        <v>35.880000000000003</v>
      </c>
      <c r="L462">
        <f>J462</f>
        <v>35.880000000000003</v>
      </c>
    </row>
    <row r="463" spans="1:12">
      <c r="A463" s="102">
        <v>36</v>
      </c>
      <c r="B463" s="75" t="str">
        <f>'BRYŁA B'!C41</f>
        <v>Stacja uzdatniania wody</v>
      </c>
      <c r="C463" s="73" t="s">
        <v>463</v>
      </c>
      <c r="D463" s="75"/>
      <c r="E463" s="132"/>
      <c r="F463" s="75"/>
      <c r="G463" s="75"/>
      <c r="H463" s="75">
        <f>J463</f>
        <v>10.18</v>
      </c>
      <c r="I463" s="75"/>
      <c r="J463" s="73">
        <v>10.18</v>
      </c>
    </row>
    <row r="464" spans="1:12" ht="15" thickBot="1">
      <c r="A464" s="102">
        <v>37</v>
      </c>
      <c r="B464" s="75" t="str">
        <f>'BRYŁA B'!C42</f>
        <v>Komora przyjęć</v>
      </c>
      <c r="C464" s="73" t="s">
        <v>465</v>
      </c>
      <c r="D464" s="75"/>
      <c r="E464" s="132">
        <f>J464</f>
        <v>17.87</v>
      </c>
      <c r="F464" s="75"/>
      <c r="G464" s="75"/>
      <c r="H464" s="75"/>
      <c r="I464" s="75"/>
      <c r="J464" s="73">
        <v>17.87</v>
      </c>
      <c r="L464">
        <f>J464</f>
        <v>17.87</v>
      </c>
    </row>
    <row r="465" spans="1:12" s="53" customFormat="1" ht="15" thickBot="1">
      <c r="A465" s="102">
        <v>38</v>
      </c>
      <c r="B465" s="75" t="str">
        <f>B454</f>
        <v>Pom. Higen.-sanitarne</v>
      </c>
      <c r="C465" s="73"/>
      <c r="D465" s="75"/>
      <c r="E465" s="132"/>
      <c r="F465" s="75"/>
      <c r="G465" s="75">
        <v>2.78</v>
      </c>
      <c r="H465" s="75"/>
      <c r="I465" s="75"/>
      <c r="J465" s="73">
        <v>2.78</v>
      </c>
    </row>
    <row r="466" spans="1:12" s="53" customFormat="1" ht="15" thickBot="1">
      <c r="A466" s="102">
        <v>39</v>
      </c>
      <c r="B466" s="75" t="s">
        <v>1055</v>
      </c>
      <c r="C466" s="73"/>
      <c r="D466" s="75"/>
      <c r="E466" s="132"/>
      <c r="F466" s="75"/>
      <c r="G466" s="75">
        <v>5.56</v>
      </c>
      <c r="H466" s="75"/>
      <c r="I466" s="75"/>
      <c r="J466" s="73">
        <v>5.56</v>
      </c>
    </row>
    <row r="467" spans="1:12" ht="15" thickBot="1">
      <c r="A467" s="102">
        <v>40</v>
      </c>
      <c r="B467" s="75" t="str">
        <f>'BRYŁA B'!C45</f>
        <v>Ustęp personelu</v>
      </c>
      <c r="C467" s="73" t="s">
        <v>470</v>
      </c>
      <c r="D467" s="75"/>
      <c r="E467" s="132"/>
      <c r="F467" s="75"/>
      <c r="G467" s="75">
        <f>J467</f>
        <v>3.07</v>
      </c>
      <c r="H467" s="75"/>
      <c r="I467" s="75"/>
      <c r="J467" s="73">
        <v>3.07</v>
      </c>
    </row>
    <row r="468" spans="1:12">
      <c r="A468" s="102">
        <v>41</v>
      </c>
      <c r="B468" s="75" t="str">
        <f>'BRYŁA B'!C46</f>
        <v>Pokój kierownika</v>
      </c>
      <c r="C468" s="73" t="s">
        <v>471</v>
      </c>
      <c r="D468" s="75"/>
      <c r="E468" s="132"/>
      <c r="F468" s="75"/>
      <c r="G468" s="133">
        <f>J468</f>
        <v>8.7799999999999994</v>
      </c>
      <c r="H468" s="75"/>
      <c r="I468" s="75"/>
      <c r="J468" s="73">
        <v>8.7799999999999994</v>
      </c>
      <c r="L468">
        <f>J468</f>
        <v>8.7799999999999994</v>
      </c>
    </row>
    <row r="469" spans="1:12">
      <c r="A469" s="102">
        <v>42</v>
      </c>
      <c r="B469" s="75" t="str">
        <f>'BRYŁA B'!C47</f>
        <v>Schowek porządkowy</v>
      </c>
      <c r="C469" s="73" t="s">
        <v>473</v>
      </c>
      <c r="D469" s="75"/>
      <c r="E469" s="132"/>
      <c r="F469" s="75"/>
      <c r="G469" s="75"/>
      <c r="H469" s="75">
        <f>J469</f>
        <v>2.86</v>
      </c>
      <c r="I469" s="75"/>
      <c r="J469" s="73">
        <v>2.86</v>
      </c>
      <c r="L469">
        <f>J469</f>
        <v>2.86</v>
      </c>
    </row>
    <row r="470" spans="1:12">
      <c r="A470" s="102">
        <v>43</v>
      </c>
      <c r="B470" s="75" t="str">
        <f>'BRYŁA B'!C48</f>
        <v>Pokój socjalny</v>
      </c>
      <c r="C470" s="73" t="s">
        <v>474</v>
      </c>
      <c r="D470" s="75"/>
      <c r="E470" s="132"/>
      <c r="F470" s="75"/>
      <c r="G470" s="75">
        <f>J470</f>
        <v>7.66</v>
      </c>
      <c r="H470" s="75"/>
      <c r="I470" s="75"/>
      <c r="J470" s="73">
        <v>7.66</v>
      </c>
      <c r="L470">
        <f>J470</f>
        <v>7.66</v>
      </c>
    </row>
    <row r="471" spans="1:12">
      <c r="A471" s="102">
        <v>44</v>
      </c>
      <c r="B471" s="75" t="str">
        <f>'BRYŁA B'!C49</f>
        <v>Pom. Sortowania</v>
      </c>
      <c r="C471" s="73" t="s">
        <v>476</v>
      </c>
      <c r="D471" s="75"/>
      <c r="E471" s="132"/>
      <c r="F471" s="75">
        <f>J471</f>
        <v>31.52</v>
      </c>
      <c r="G471" s="75"/>
      <c r="H471" s="75"/>
      <c r="I471" s="75"/>
      <c r="J471" s="73">
        <v>31.52</v>
      </c>
      <c r="L471">
        <f>J471</f>
        <v>31.52</v>
      </c>
    </row>
    <row r="472" spans="1:12">
      <c r="A472" s="102">
        <v>45</v>
      </c>
      <c r="B472" s="75" t="str">
        <f>'BRYŁA B'!C50</f>
        <v>Ustęp wydzielony</v>
      </c>
      <c r="C472" s="73" t="s">
        <v>478</v>
      </c>
      <c r="D472" s="75"/>
      <c r="E472" s="132"/>
      <c r="F472" s="75"/>
      <c r="G472" s="75">
        <f>J472</f>
        <v>2.75</v>
      </c>
      <c r="H472" s="75"/>
      <c r="I472" s="75"/>
      <c r="J472" s="73">
        <v>2.75</v>
      </c>
    </row>
    <row r="473" spans="1:12">
      <c r="A473" s="102">
        <v>46</v>
      </c>
      <c r="B473" s="75" t="str">
        <f>'BRYŁA B'!C51</f>
        <v>Śluza</v>
      </c>
      <c r="C473" s="73" t="s">
        <v>479</v>
      </c>
      <c r="D473" s="75"/>
      <c r="E473" s="132"/>
      <c r="F473" s="75"/>
      <c r="G473" s="75">
        <f>J473</f>
        <v>3.93</v>
      </c>
      <c r="H473" s="75"/>
      <c r="I473" s="75"/>
      <c r="J473" s="73">
        <v>3.93</v>
      </c>
    </row>
    <row r="474" spans="1:12">
      <c r="A474" s="102">
        <v>47</v>
      </c>
      <c r="B474" s="75" t="str">
        <f>'BRYŁA B'!C52</f>
        <v>Pom. Kontroli</v>
      </c>
      <c r="C474" s="73" t="s">
        <v>480</v>
      </c>
      <c r="D474" s="75"/>
      <c r="E474" s="132">
        <f>J474</f>
        <v>40.700000000000003</v>
      </c>
      <c r="F474" s="75"/>
      <c r="G474" s="75"/>
      <c r="H474" s="75"/>
      <c r="I474" s="75"/>
      <c r="J474" s="73">
        <v>40.700000000000003</v>
      </c>
      <c r="L474">
        <f t="shared" ref="L474:L488" si="61">J474</f>
        <v>40.700000000000003</v>
      </c>
    </row>
    <row r="475" spans="1:12">
      <c r="A475" s="102">
        <v>48</v>
      </c>
      <c r="B475" s="75" t="str">
        <f>'BRYŁA B'!C53</f>
        <v>Śluza</v>
      </c>
      <c r="C475" s="73" t="s">
        <v>482</v>
      </c>
      <c r="D475" s="75"/>
      <c r="E475" s="132">
        <f>J475</f>
        <v>2.5</v>
      </c>
      <c r="F475" s="75"/>
      <c r="G475" s="75"/>
      <c r="H475" s="75"/>
      <c r="I475" s="75"/>
      <c r="J475" s="73">
        <v>2.5</v>
      </c>
      <c r="L475">
        <f t="shared" si="61"/>
        <v>2.5</v>
      </c>
    </row>
    <row r="476" spans="1:12">
      <c r="A476" s="102">
        <v>49</v>
      </c>
      <c r="B476" s="75" t="str">
        <f>'BRYŁA B'!C54</f>
        <v>Magazyn art. Wysterylizowanych</v>
      </c>
      <c r="C476" s="73" t="s">
        <v>483</v>
      </c>
      <c r="D476" s="75"/>
      <c r="E476" s="132"/>
      <c r="F476" s="75">
        <f>J476</f>
        <v>36.369999999999997</v>
      </c>
      <c r="G476" s="75"/>
      <c r="H476" s="75"/>
      <c r="I476" s="75"/>
      <c r="J476" s="73">
        <v>36.369999999999997</v>
      </c>
      <c r="L476">
        <f t="shared" si="61"/>
        <v>36.369999999999997</v>
      </c>
    </row>
    <row r="477" spans="1:12">
      <c r="A477" s="102">
        <v>50</v>
      </c>
      <c r="B477" s="75" t="str">
        <f>'BRYŁA B'!C55</f>
        <v>Magazyn</v>
      </c>
      <c r="C477" s="73" t="s">
        <v>485</v>
      </c>
      <c r="D477" s="75"/>
      <c r="E477" s="132"/>
      <c r="F477" s="75"/>
      <c r="G477" s="75">
        <f>J477</f>
        <v>13.36</v>
      </c>
      <c r="H477" s="75"/>
      <c r="I477" s="75"/>
      <c r="J477" s="73">
        <v>13.36</v>
      </c>
      <c r="L477">
        <f t="shared" si="61"/>
        <v>13.36</v>
      </c>
    </row>
    <row r="478" spans="1:12">
      <c r="A478" s="102">
        <v>51</v>
      </c>
      <c r="B478" s="75" t="str">
        <f>'BRYŁA B'!C56</f>
        <v>Pom. Wydawania</v>
      </c>
      <c r="C478" s="73" t="s">
        <v>487</v>
      </c>
      <c r="D478" s="75"/>
      <c r="E478" s="132"/>
      <c r="F478" s="75"/>
      <c r="G478" s="75">
        <f>J478</f>
        <v>34.630000000000003</v>
      </c>
      <c r="H478" s="75"/>
      <c r="I478" s="75"/>
      <c r="J478" s="73">
        <v>34.630000000000003</v>
      </c>
      <c r="L478">
        <f t="shared" si="61"/>
        <v>34.630000000000003</v>
      </c>
    </row>
    <row r="479" spans="1:12">
      <c r="A479" s="102">
        <v>52</v>
      </c>
      <c r="B479" s="75" t="str">
        <f>'BRYŁA B'!C57</f>
        <v>Pom. Na sterylizatory</v>
      </c>
      <c r="C479" s="73" t="s">
        <v>489</v>
      </c>
      <c r="D479" s="75"/>
      <c r="E479" s="132"/>
      <c r="F479" s="75"/>
      <c r="G479" s="75">
        <f>J479</f>
        <v>4.1900000000000004</v>
      </c>
      <c r="H479" s="75"/>
      <c r="I479" s="75"/>
      <c r="J479" s="73">
        <v>4.1900000000000004</v>
      </c>
      <c r="L479">
        <f t="shared" si="61"/>
        <v>4.1900000000000004</v>
      </c>
    </row>
    <row r="480" spans="1:12">
      <c r="A480" s="102">
        <v>53</v>
      </c>
      <c r="B480" s="75" t="str">
        <f>'BRYŁA B'!C58</f>
        <v>Przygotowanie bielizny</v>
      </c>
      <c r="C480" s="73" t="s">
        <v>491</v>
      </c>
      <c r="D480" s="75"/>
      <c r="E480" s="132"/>
      <c r="F480" s="75"/>
      <c r="G480" s="75">
        <f>J480</f>
        <v>18.559999999999999</v>
      </c>
      <c r="H480" s="75"/>
      <c r="I480" s="75"/>
      <c r="J480" s="73">
        <v>18.559999999999999</v>
      </c>
      <c r="L480">
        <f t="shared" si="61"/>
        <v>18.559999999999999</v>
      </c>
    </row>
    <row r="481" spans="1:12">
      <c r="A481" s="102">
        <v>54</v>
      </c>
      <c r="B481" s="75" t="str">
        <f>'BRYŁA B'!C59</f>
        <v>Wew. Strefa czysta</v>
      </c>
      <c r="C481" s="73" t="s">
        <v>493</v>
      </c>
      <c r="D481" s="75"/>
      <c r="E481" s="132">
        <f>J481</f>
        <v>4.8499999999999996</v>
      </c>
      <c r="F481" s="75"/>
      <c r="G481" s="75"/>
      <c r="H481" s="75"/>
      <c r="I481" s="75"/>
      <c r="J481" s="73">
        <v>4.8499999999999996</v>
      </c>
      <c r="L481">
        <f t="shared" si="61"/>
        <v>4.8499999999999996</v>
      </c>
    </row>
    <row r="482" spans="1:12">
      <c r="A482" s="102">
        <v>55</v>
      </c>
      <c r="B482" s="75" t="str">
        <f>'BRYŁA B'!C60</f>
        <v>Magazyn bielizny</v>
      </c>
      <c r="C482" s="73" t="s">
        <v>495</v>
      </c>
      <c r="D482" s="75"/>
      <c r="E482" s="132"/>
      <c r="F482" s="75"/>
      <c r="G482" s="75">
        <f>J482</f>
        <v>10.52</v>
      </c>
      <c r="H482" s="75"/>
      <c r="I482" s="75"/>
      <c r="J482" s="73">
        <v>10.52</v>
      </c>
      <c r="L482">
        <f t="shared" si="61"/>
        <v>10.52</v>
      </c>
    </row>
    <row r="483" spans="1:12">
      <c r="A483" s="102">
        <v>56</v>
      </c>
      <c r="B483" s="75" t="str">
        <f>'BRYŁA B'!C61</f>
        <v>Pom. Suszenia wózków</v>
      </c>
      <c r="C483" s="73" t="s">
        <v>497</v>
      </c>
      <c r="D483" s="75"/>
      <c r="E483" s="132"/>
      <c r="F483" s="75"/>
      <c r="G483" s="75">
        <f>J483</f>
        <v>13.87</v>
      </c>
      <c r="H483" s="75"/>
      <c r="I483" s="75"/>
      <c r="J483" s="73">
        <v>13.87</v>
      </c>
      <c r="L483">
        <f t="shared" si="61"/>
        <v>13.87</v>
      </c>
    </row>
    <row r="484" spans="1:12">
      <c r="A484" s="102">
        <v>57</v>
      </c>
      <c r="B484" s="75" t="str">
        <f>'BRYŁA B'!C62</f>
        <v>Magazyn art. Czystych</v>
      </c>
      <c r="C484" s="73" t="s">
        <v>499</v>
      </c>
      <c r="D484" s="75"/>
      <c r="E484" s="132"/>
      <c r="F484" s="75"/>
      <c r="G484" s="75">
        <f>J484</f>
        <v>3.19</v>
      </c>
      <c r="H484" s="75"/>
      <c r="I484" s="75"/>
      <c r="J484" s="73">
        <v>3.19</v>
      </c>
      <c r="L484">
        <f t="shared" si="61"/>
        <v>3.19</v>
      </c>
    </row>
    <row r="485" spans="1:12">
      <c r="A485" s="102">
        <v>58</v>
      </c>
      <c r="B485" s="75" t="str">
        <f>'BRYŁA B'!C63</f>
        <v>Pom. Mycia wózków</v>
      </c>
      <c r="C485" s="73" t="s">
        <v>501</v>
      </c>
      <c r="D485" s="75"/>
      <c r="E485" s="132"/>
      <c r="F485" s="75"/>
      <c r="G485" s="75">
        <f>J485</f>
        <v>18.899999999999999</v>
      </c>
      <c r="H485" s="75"/>
      <c r="I485" s="75"/>
      <c r="J485" s="73">
        <v>18.899999999999999</v>
      </c>
      <c r="L485">
        <f t="shared" si="61"/>
        <v>18.899999999999999</v>
      </c>
    </row>
    <row r="486" spans="1:12">
      <c r="A486" s="102">
        <v>59</v>
      </c>
      <c r="B486" s="75" t="str">
        <f>'BRYŁA B'!C64</f>
        <v>Komora przyjęć</v>
      </c>
      <c r="C486" s="73" t="s">
        <v>503</v>
      </c>
      <c r="D486" s="75"/>
      <c r="E486" s="132"/>
      <c r="F486" s="75">
        <f>J486</f>
        <v>9.7200000000000006</v>
      </c>
      <c r="G486" s="75"/>
      <c r="H486" s="75"/>
      <c r="I486" s="75"/>
      <c r="J486" s="73">
        <v>9.7200000000000006</v>
      </c>
      <c r="L486">
        <f t="shared" si="61"/>
        <v>9.7200000000000006</v>
      </c>
    </row>
    <row r="487" spans="1:12">
      <c r="A487" s="102">
        <v>60</v>
      </c>
      <c r="B487" s="75" t="str">
        <f>'BRYŁA B'!C65</f>
        <v>Pom. Odbioru mat skazonego</v>
      </c>
      <c r="C487" s="73" t="s">
        <v>504</v>
      </c>
      <c r="D487" s="75"/>
      <c r="E487" s="132"/>
      <c r="F487" s="75">
        <f>J487</f>
        <v>5.9</v>
      </c>
      <c r="G487" s="75"/>
      <c r="H487" s="75"/>
      <c r="I487" s="75"/>
      <c r="J487" s="73">
        <v>5.9</v>
      </c>
      <c r="L487">
        <f t="shared" si="61"/>
        <v>5.9</v>
      </c>
    </row>
    <row r="488" spans="1:12">
      <c r="A488" s="102">
        <v>61</v>
      </c>
      <c r="B488" s="75" t="str">
        <f>'BRYŁA B'!C66</f>
        <v>Pom. Wydawania na zew.</v>
      </c>
      <c r="C488" s="73" t="s">
        <v>506</v>
      </c>
      <c r="D488" s="75"/>
      <c r="E488" s="132"/>
      <c r="F488" s="75">
        <f>J488</f>
        <v>3.88</v>
      </c>
      <c r="G488" s="75"/>
      <c r="H488" s="75"/>
      <c r="I488" s="75"/>
      <c r="J488" s="73">
        <v>3.88</v>
      </c>
      <c r="L488">
        <f t="shared" si="61"/>
        <v>3.88</v>
      </c>
    </row>
    <row r="489" spans="1:12">
      <c r="A489" s="102">
        <v>62</v>
      </c>
      <c r="B489" s="75" t="str">
        <f>'BRYŁA B'!C67</f>
        <v>Winda cz brudna</v>
      </c>
      <c r="C489" s="73" t="s">
        <v>508</v>
      </c>
      <c r="D489" s="75"/>
      <c r="E489" s="132"/>
      <c r="F489" s="75"/>
      <c r="G489" s="75">
        <f>J489</f>
        <v>1.57</v>
      </c>
      <c r="H489" s="75"/>
      <c r="I489" s="75"/>
      <c r="J489" s="73">
        <v>1.57</v>
      </c>
    </row>
    <row r="490" spans="1:12" ht="15" thickBot="1">
      <c r="A490" s="102">
        <v>63</v>
      </c>
      <c r="B490" s="75" t="str">
        <f>'BRYŁA B'!C68</f>
        <v>Winda cz czysta</v>
      </c>
      <c r="C490" s="73" t="s">
        <v>510</v>
      </c>
      <c r="D490" s="75"/>
      <c r="E490" s="132"/>
      <c r="F490" s="75"/>
      <c r="G490" s="75">
        <f>J490</f>
        <v>1.57</v>
      </c>
      <c r="H490" s="75"/>
      <c r="I490" s="75"/>
      <c r="J490" s="73">
        <v>1.57</v>
      </c>
    </row>
    <row r="491" spans="1:12" s="53" customFormat="1" ht="15" thickBot="1">
      <c r="A491" s="102">
        <v>64</v>
      </c>
      <c r="B491" s="75" t="s">
        <v>18</v>
      </c>
      <c r="C491" s="73"/>
      <c r="D491" s="75"/>
      <c r="E491" s="132"/>
      <c r="F491" s="75"/>
      <c r="G491" s="75"/>
      <c r="H491" s="75">
        <v>105.56</v>
      </c>
      <c r="I491" s="75"/>
      <c r="J491" s="73">
        <v>105.56</v>
      </c>
    </row>
    <row r="492" spans="1:12" ht="15" thickBot="1">
      <c r="A492" s="75"/>
      <c r="B492" s="101" t="s">
        <v>886</v>
      </c>
      <c r="C492" s="75"/>
      <c r="D492" s="134">
        <v>0</v>
      </c>
      <c r="E492" s="92">
        <f>SUM(E428:E490)</f>
        <v>155.45000000000002</v>
      </c>
      <c r="F492" s="92">
        <f>SUM(F428:F490)</f>
        <v>176.28</v>
      </c>
      <c r="G492" s="92">
        <f>SUM(G428:G490)</f>
        <v>324.87999999999994</v>
      </c>
      <c r="H492" s="92">
        <f>SUM(H428:H491)</f>
        <v>234.48000000000002</v>
      </c>
      <c r="I492" s="92"/>
      <c r="J492" s="75"/>
    </row>
    <row r="493" spans="1:12">
      <c r="A493" s="203" t="s">
        <v>992</v>
      </c>
      <c r="B493" s="203"/>
      <c r="C493" s="203"/>
      <c r="D493" s="203"/>
      <c r="E493" s="203"/>
      <c r="F493" s="203"/>
      <c r="G493" s="203"/>
      <c r="H493" s="109"/>
      <c r="I493" s="109"/>
      <c r="J493" s="93">
        <f>SUM(J428:J492)</f>
        <v>891.09000000000015</v>
      </c>
    </row>
    <row r="496" spans="1:12">
      <c r="A496" t="s">
        <v>993</v>
      </c>
    </row>
    <row r="498" spans="1:12">
      <c r="A498" s="92" t="s">
        <v>303</v>
      </c>
      <c r="B498" s="93" t="s">
        <v>304</v>
      </c>
      <c r="C498" s="94" t="s">
        <v>962</v>
      </c>
      <c r="D498" s="93" t="s">
        <v>963</v>
      </c>
      <c r="E498" s="93" t="s">
        <v>964</v>
      </c>
      <c r="F498" s="93" t="s">
        <v>965</v>
      </c>
      <c r="G498" s="93" t="s">
        <v>966</v>
      </c>
      <c r="H498" s="93" t="s">
        <v>967</v>
      </c>
      <c r="I498" s="93" t="s">
        <v>968</v>
      </c>
      <c r="J498" s="93" t="s">
        <v>914</v>
      </c>
    </row>
    <row r="499" spans="1:12">
      <c r="A499" s="102">
        <v>1</v>
      </c>
      <c r="B499" s="69" t="str">
        <f>'BRYŁA B'!C85</f>
        <v>Gabinet konsultacyjny</v>
      </c>
      <c r="C499" s="96">
        <v>1</v>
      </c>
      <c r="D499" s="96"/>
      <c r="E499" s="96"/>
      <c r="F499" s="96">
        <f>J499</f>
        <v>13.75</v>
      </c>
      <c r="G499" s="96"/>
      <c r="H499" s="96"/>
      <c r="I499" s="96"/>
      <c r="J499" s="96">
        <v>13.75</v>
      </c>
      <c r="L499">
        <f>J499</f>
        <v>13.75</v>
      </c>
    </row>
    <row r="500" spans="1:12" ht="15" thickBot="1">
      <c r="A500" s="102">
        <v>2</v>
      </c>
      <c r="B500" s="69" t="str">
        <f>'BRYŁA B'!C86</f>
        <v>W.C</v>
      </c>
      <c r="C500" s="96" t="s">
        <v>519</v>
      </c>
      <c r="D500" s="96"/>
      <c r="E500" s="96"/>
      <c r="F500" s="96">
        <f>J500</f>
        <v>3.05</v>
      </c>
      <c r="G500" s="96"/>
      <c r="H500" s="96"/>
      <c r="I500" s="96"/>
      <c r="J500" s="96">
        <v>3.05</v>
      </c>
    </row>
    <row r="501" spans="1:12" ht="15" thickBot="1">
      <c r="A501" s="102">
        <v>3</v>
      </c>
      <c r="B501" s="69" t="str">
        <f>'BRYŁA B'!C87</f>
        <v>Łazienka N/N</v>
      </c>
      <c r="C501" s="96">
        <v>2</v>
      </c>
      <c r="D501" s="96"/>
      <c r="E501" s="96"/>
      <c r="F501" s="96">
        <f>J501</f>
        <v>5.5</v>
      </c>
      <c r="G501" s="96"/>
      <c r="H501" s="96"/>
      <c r="I501" s="96"/>
      <c r="J501" s="96">
        <v>5.5</v>
      </c>
    </row>
    <row r="502" spans="1:12" ht="15" thickBot="1">
      <c r="A502" s="102">
        <v>4</v>
      </c>
      <c r="B502" s="69" t="str">
        <f>'BRYŁA B'!C88</f>
        <v>Śluza</v>
      </c>
      <c r="C502" s="96">
        <v>3</v>
      </c>
      <c r="D502" s="96"/>
      <c r="E502" s="96"/>
      <c r="F502" s="96">
        <f>J502</f>
        <v>16.13</v>
      </c>
      <c r="G502" s="96"/>
      <c r="H502" s="96"/>
      <c r="I502" s="96"/>
      <c r="J502" s="96">
        <v>16.13</v>
      </c>
      <c r="L502">
        <f>J502</f>
        <v>16.13</v>
      </c>
    </row>
    <row r="503" spans="1:12" ht="15" thickBot="1">
      <c r="A503" s="102">
        <v>5</v>
      </c>
      <c r="B503" s="75" t="str">
        <f>'BRYŁA B'!C89</f>
        <v>Pokój lekarza dyżurnego S.O.R</v>
      </c>
      <c r="C503" s="73">
        <v>4</v>
      </c>
      <c r="D503" s="73"/>
      <c r="E503" s="73"/>
      <c r="F503" s="73"/>
      <c r="G503" s="73">
        <f>J503</f>
        <v>13.74</v>
      </c>
      <c r="H503" s="73"/>
      <c r="I503" s="73"/>
      <c r="J503" s="73">
        <v>13.74</v>
      </c>
      <c r="L503">
        <f>J503</f>
        <v>13.74</v>
      </c>
    </row>
    <row r="504" spans="1:12" ht="15" thickBot="1">
      <c r="A504" s="102">
        <v>6</v>
      </c>
      <c r="B504" s="75" t="str">
        <f>'BRYŁA B'!C90</f>
        <v>Łazienka personelu</v>
      </c>
      <c r="C504" s="73" t="s">
        <v>522</v>
      </c>
      <c r="D504" s="73"/>
      <c r="E504" s="73"/>
      <c r="F504" s="73"/>
      <c r="G504" s="73">
        <f>J504</f>
        <v>3.92</v>
      </c>
      <c r="H504" s="73"/>
      <c r="I504" s="73"/>
      <c r="J504" s="73">
        <v>3.92</v>
      </c>
    </row>
    <row r="505" spans="1:12" ht="15" thickBot="1">
      <c r="A505" s="102">
        <v>7</v>
      </c>
      <c r="B505" s="75" t="str">
        <f>'BRYŁA B'!C91</f>
        <v>W.C</v>
      </c>
      <c r="C505" s="73" t="s">
        <v>524</v>
      </c>
      <c r="D505" s="73"/>
      <c r="E505" s="73"/>
      <c r="F505" s="73">
        <v>1.86</v>
      </c>
      <c r="G505" s="73"/>
      <c r="H505" s="73"/>
      <c r="I505" s="73"/>
      <c r="J505" s="73">
        <v>1.86</v>
      </c>
    </row>
    <row r="506" spans="1:12" ht="15" thickBot="1">
      <c r="A506" s="102">
        <v>8</v>
      </c>
      <c r="B506" s="75" t="str">
        <f>'BRYŁA B'!C92</f>
        <v>Pomieszczenie socjalne</v>
      </c>
      <c r="C506" s="73">
        <v>5</v>
      </c>
      <c r="D506" s="73"/>
      <c r="E506" s="73"/>
      <c r="F506" s="73"/>
      <c r="G506" s="73">
        <f>J506</f>
        <v>5.82</v>
      </c>
      <c r="H506" s="73"/>
      <c r="I506" s="73"/>
      <c r="J506" s="73">
        <v>5.82</v>
      </c>
      <c r="L506">
        <f t="shared" ref="L506:L515" si="62">J506</f>
        <v>5.82</v>
      </c>
    </row>
    <row r="507" spans="1:12" ht="15" thickBot="1">
      <c r="A507" s="102">
        <v>9</v>
      </c>
      <c r="B507" s="75" t="str">
        <f>'BRYŁA B'!C93</f>
        <v>Pokój kierownika S.O.R</v>
      </c>
      <c r="C507" s="73">
        <v>6</v>
      </c>
      <c r="D507" s="73"/>
      <c r="E507" s="73"/>
      <c r="F507" s="73"/>
      <c r="G507" s="100">
        <f>J507</f>
        <v>6.74</v>
      </c>
      <c r="H507" s="73"/>
      <c r="I507" s="73"/>
      <c r="J507" s="73">
        <v>6.74</v>
      </c>
      <c r="L507">
        <f t="shared" si="62"/>
        <v>6.74</v>
      </c>
    </row>
    <row r="508" spans="1:12" ht="15" thickBot="1">
      <c r="A508" s="102">
        <v>10</v>
      </c>
      <c r="B508" s="75" t="str">
        <f>'BRYŁA B'!C94</f>
        <v>Komunikacja</v>
      </c>
      <c r="C508" s="73">
        <v>7</v>
      </c>
      <c r="D508" s="73"/>
      <c r="E508" s="73"/>
      <c r="F508" s="73">
        <f>J508</f>
        <v>5.44</v>
      </c>
      <c r="G508" s="73"/>
      <c r="H508" s="73"/>
      <c r="I508" s="73"/>
      <c r="J508" s="73">
        <v>5.44</v>
      </c>
      <c r="L508">
        <f t="shared" si="62"/>
        <v>5.44</v>
      </c>
    </row>
    <row r="509" spans="1:12" ht="15" thickBot="1">
      <c r="A509" s="102">
        <v>11</v>
      </c>
      <c r="B509" s="75" t="str">
        <f>'BRYŁA B'!C95</f>
        <v>Komunikacja</v>
      </c>
      <c r="C509" s="73">
        <v>8</v>
      </c>
      <c r="D509" s="73"/>
      <c r="E509" s="73"/>
      <c r="F509" s="73"/>
      <c r="G509" s="73"/>
      <c r="H509" s="73">
        <f>J509</f>
        <v>78.17</v>
      </c>
      <c r="I509" s="73"/>
      <c r="J509" s="73">
        <v>78.17</v>
      </c>
      <c r="L509">
        <f t="shared" si="62"/>
        <v>78.17</v>
      </c>
    </row>
    <row r="510" spans="1:12" ht="15" thickBot="1">
      <c r="A510" s="102">
        <v>12</v>
      </c>
      <c r="B510" s="75" t="str">
        <f>'BRYŁA B'!C96</f>
        <v>Dyżurka pielęgniarsaka i rejestracja pacjentów</v>
      </c>
      <c r="C510" s="73">
        <v>9</v>
      </c>
      <c r="D510" s="73"/>
      <c r="E510" s="73"/>
      <c r="F510" s="73"/>
      <c r="G510" s="73">
        <f>J510</f>
        <v>11</v>
      </c>
      <c r="H510" s="73"/>
      <c r="I510" s="73"/>
      <c r="J510" s="73">
        <v>11</v>
      </c>
      <c r="L510">
        <f t="shared" si="62"/>
        <v>11</v>
      </c>
    </row>
    <row r="511" spans="1:12" ht="15" thickBot="1">
      <c r="A511" s="102">
        <v>13</v>
      </c>
      <c r="B511" s="75" t="str">
        <f>'BRYŁA B'!C97</f>
        <v>Sala przyjęć pacjentów</v>
      </c>
      <c r="C511" s="73">
        <v>10</v>
      </c>
      <c r="D511" s="73"/>
      <c r="E511" s="73"/>
      <c r="F511" s="73">
        <f>J511</f>
        <v>36.6</v>
      </c>
      <c r="G511" s="73"/>
      <c r="H511" s="73"/>
      <c r="I511" s="73"/>
      <c r="J511" s="73">
        <v>36.6</v>
      </c>
      <c r="L511">
        <f t="shared" si="62"/>
        <v>36.6</v>
      </c>
    </row>
    <row r="512" spans="1:12" ht="15" thickBot="1">
      <c r="A512" s="102">
        <v>14</v>
      </c>
      <c r="B512" s="75" t="str">
        <f>'BRYŁA B'!C98</f>
        <v>Sala wstępnej intensywanej terapii</v>
      </c>
      <c r="C512" s="73">
        <v>11</v>
      </c>
      <c r="D512" s="73"/>
      <c r="E512" s="73"/>
      <c r="F512" s="73">
        <f>J512</f>
        <v>37.1</v>
      </c>
      <c r="G512" s="73"/>
      <c r="H512" s="73"/>
      <c r="I512" s="73"/>
      <c r="J512" s="73">
        <v>37.1</v>
      </c>
      <c r="L512">
        <f t="shared" si="62"/>
        <v>37.1</v>
      </c>
    </row>
    <row r="513" spans="1:12" ht="15" thickBot="1">
      <c r="A513" s="102">
        <v>15</v>
      </c>
      <c r="B513" s="75" t="str">
        <f>'BRYŁA B'!C99</f>
        <v>Sala opatrunków gipsowych</v>
      </c>
      <c r="C513" s="73">
        <v>12</v>
      </c>
      <c r="D513" s="73"/>
      <c r="E513" s="73">
        <f>J513</f>
        <v>12.19</v>
      </c>
      <c r="F513" s="73"/>
      <c r="G513" s="73"/>
      <c r="H513" s="73"/>
      <c r="I513" s="73"/>
      <c r="J513" s="73">
        <v>12.19</v>
      </c>
      <c r="L513">
        <f t="shared" si="62"/>
        <v>12.19</v>
      </c>
    </row>
    <row r="514" spans="1:12" ht="15" thickBot="1">
      <c r="A514" s="102">
        <v>16</v>
      </c>
      <c r="B514" s="75" t="str">
        <f>'BRYŁA B'!C100</f>
        <v>Sala segregacji</v>
      </c>
      <c r="C514" s="73">
        <v>13</v>
      </c>
      <c r="D514" s="73"/>
      <c r="E514" s="73"/>
      <c r="F514" s="73">
        <f>J514</f>
        <v>37.5</v>
      </c>
      <c r="G514" s="73"/>
      <c r="H514" s="73"/>
      <c r="I514" s="73"/>
      <c r="J514" s="73">
        <v>37.5</v>
      </c>
      <c r="L514">
        <f t="shared" si="62"/>
        <v>37.5</v>
      </c>
    </row>
    <row r="515" spans="1:12" ht="15" thickBot="1">
      <c r="A515" s="102">
        <v>17</v>
      </c>
      <c r="B515" s="75" t="str">
        <f>'BRYŁA B'!C101</f>
        <v>Sala dekontaminacji</v>
      </c>
      <c r="C515" s="73">
        <v>14</v>
      </c>
      <c r="D515" s="73"/>
      <c r="E515" s="73"/>
      <c r="F515" s="73">
        <f>J515</f>
        <v>11.3</v>
      </c>
      <c r="G515" s="73"/>
      <c r="H515" s="73"/>
      <c r="I515" s="73"/>
      <c r="J515" s="73">
        <v>11.3</v>
      </c>
      <c r="L515">
        <f t="shared" si="62"/>
        <v>11.3</v>
      </c>
    </row>
    <row r="516" spans="1:12" ht="15" thickBot="1">
      <c r="A516" s="102">
        <v>18</v>
      </c>
      <c r="B516" s="75" t="str">
        <f>'BRYŁA B'!C102</f>
        <v>Obszar wjazdu karetek</v>
      </c>
      <c r="C516" s="73">
        <v>15</v>
      </c>
      <c r="D516" s="73"/>
      <c r="E516" s="73"/>
      <c r="F516" s="73"/>
      <c r="G516" s="73"/>
      <c r="H516" s="73">
        <f>J516</f>
        <v>52.22</v>
      </c>
      <c r="I516" s="73"/>
      <c r="J516" s="73">
        <v>52.22</v>
      </c>
    </row>
    <row r="517" spans="1:12" ht="15" thickBot="1">
      <c r="A517" s="102">
        <v>19</v>
      </c>
      <c r="B517" s="75" t="str">
        <f>'BRYŁA B'!C103</f>
        <v>Sala resuscytacyjno zabiegowa</v>
      </c>
      <c r="C517" s="73">
        <v>16</v>
      </c>
      <c r="D517" s="73"/>
      <c r="E517" s="73"/>
      <c r="F517" s="73">
        <f>J517</f>
        <v>40.21</v>
      </c>
      <c r="G517" s="73"/>
      <c r="H517" s="73"/>
      <c r="I517" s="73"/>
      <c r="J517" s="73">
        <v>40.21</v>
      </c>
      <c r="L517">
        <f>J517</f>
        <v>40.21</v>
      </c>
    </row>
    <row r="518" spans="1:12" ht="15" thickBot="1">
      <c r="A518" s="102">
        <v>20</v>
      </c>
      <c r="B518" s="75" t="str">
        <f>'BRYŁA B'!C104</f>
        <v>Sala zabiegowa</v>
      </c>
      <c r="C518" s="73">
        <v>17</v>
      </c>
      <c r="D518" s="73"/>
      <c r="E518" s="73">
        <f>J518</f>
        <v>30.7</v>
      </c>
      <c r="F518" s="73"/>
      <c r="G518" s="73"/>
      <c r="H518" s="73"/>
      <c r="I518" s="73"/>
      <c r="J518" s="73">
        <v>30.7</v>
      </c>
      <c r="L518">
        <f>J518</f>
        <v>30.7</v>
      </c>
    </row>
    <row r="519" spans="1:12" ht="15" thickBot="1">
      <c r="A519" s="102">
        <v>21</v>
      </c>
      <c r="B519" s="75" t="str">
        <f>'BRYŁA B'!C105</f>
        <v>Komunikacja</v>
      </c>
      <c r="C519" s="73">
        <v>18</v>
      </c>
      <c r="D519" s="73"/>
      <c r="E519" s="73"/>
      <c r="F519" s="73">
        <f>J519</f>
        <v>16.8</v>
      </c>
      <c r="G519" s="73"/>
      <c r="H519" s="73"/>
      <c r="I519" s="73"/>
      <c r="J519" s="73">
        <v>16.8</v>
      </c>
      <c r="L519">
        <f>J519</f>
        <v>16.8</v>
      </c>
    </row>
    <row r="520" spans="1:12" ht="15" thickBot="1">
      <c r="A520" s="102">
        <v>22</v>
      </c>
      <c r="B520" s="75" t="s">
        <v>1074</v>
      </c>
      <c r="C520" s="73">
        <v>19</v>
      </c>
      <c r="D520" s="73"/>
      <c r="E520" s="73"/>
      <c r="F520" s="73"/>
      <c r="G520" s="73">
        <f>J520</f>
        <v>12.1</v>
      </c>
      <c r="H520" s="73"/>
      <c r="I520" s="73"/>
      <c r="J520" s="73">
        <v>12.1</v>
      </c>
    </row>
    <row r="521" spans="1:12" ht="15" thickBot="1">
      <c r="A521" s="102">
        <v>23</v>
      </c>
      <c r="B521" s="75" t="str">
        <f>'BRYŁA B'!C107</f>
        <v>Pomieszczenie porządkowe</v>
      </c>
      <c r="C521" s="73">
        <v>20</v>
      </c>
      <c r="D521" s="73"/>
      <c r="E521" s="73"/>
      <c r="F521" s="73"/>
      <c r="G521" s="135">
        <f>J521</f>
        <v>4.08</v>
      </c>
      <c r="H521" s="73"/>
      <c r="I521" s="73"/>
      <c r="J521" s="73">
        <v>4.08</v>
      </c>
      <c r="L521">
        <f>J521</f>
        <v>4.08</v>
      </c>
    </row>
    <row r="522" spans="1:12" ht="15" thickBot="1">
      <c r="A522" s="102">
        <v>24</v>
      </c>
      <c r="B522" s="75" t="str">
        <f>'BRYŁA B'!C108</f>
        <v>Sala przygotowania lekarza</v>
      </c>
      <c r="C522" s="73">
        <v>21</v>
      </c>
      <c r="D522" s="73"/>
      <c r="E522" s="73"/>
      <c r="F522" s="73">
        <f>J522</f>
        <v>8.32</v>
      </c>
      <c r="G522" s="73"/>
      <c r="H522" s="73"/>
      <c r="I522" s="73"/>
      <c r="J522" s="73">
        <v>8.32</v>
      </c>
      <c r="L522">
        <f>J522</f>
        <v>8.32</v>
      </c>
    </row>
    <row r="523" spans="1:12" ht="15" thickBot="1">
      <c r="A523" s="102">
        <v>25</v>
      </c>
      <c r="B523" s="75" t="str">
        <f>'BRYŁA B'!C109</f>
        <v>Komunikacja</v>
      </c>
      <c r="C523" s="73">
        <v>22</v>
      </c>
      <c r="D523" s="73"/>
      <c r="E523" s="73"/>
      <c r="F523" s="73"/>
      <c r="G523" s="73"/>
      <c r="H523" s="73">
        <f>J523</f>
        <v>48.7</v>
      </c>
      <c r="I523" s="73"/>
      <c r="J523" s="73">
        <v>48.7</v>
      </c>
      <c r="L523">
        <f>J523</f>
        <v>48.7</v>
      </c>
    </row>
    <row r="524" spans="1:12" ht="15" thickBot="1">
      <c r="A524" s="102">
        <v>26</v>
      </c>
      <c r="B524" s="75" t="s">
        <v>60</v>
      </c>
      <c r="C524" s="73">
        <v>23</v>
      </c>
      <c r="D524" s="73"/>
      <c r="E524" s="73"/>
      <c r="F524" s="73">
        <v>8.48</v>
      </c>
      <c r="G524" s="73"/>
      <c r="H524" s="73"/>
      <c r="I524" s="73"/>
      <c r="J524" s="73">
        <v>8.48</v>
      </c>
    </row>
    <row r="525" spans="1:12" ht="15" thickBot="1">
      <c r="A525" s="102">
        <v>27</v>
      </c>
      <c r="B525" s="75" t="str">
        <f>'BRYŁA B'!C111</f>
        <v>Sala obserwacji</v>
      </c>
      <c r="C525" s="73">
        <v>24</v>
      </c>
      <c r="D525" s="73"/>
      <c r="E525" s="73"/>
      <c r="F525" s="73">
        <f>J525</f>
        <v>57.1</v>
      </c>
      <c r="G525" s="73"/>
      <c r="H525" s="73"/>
      <c r="I525" s="73"/>
      <c r="J525" s="73">
        <v>57.1</v>
      </c>
      <c r="L525">
        <f>J525</f>
        <v>57.1</v>
      </c>
    </row>
    <row r="526" spans="1:12" ht="15" thickBot="1">
      <c r="A526" s="102">
        <v>28</v>
      </c>
      <c r="B526" s="75" t="str">
        <f>'BRYŁA B'!C112</f>
        <v>Boks diagnostyczno laboratoryjny</v>
      </c>
      <c r="C526" s="73" t="s">
        <v>540</v>
      </c>
      <c r="D526" s="73"/>
      <c r="E526" s="73"/>
      <c r="F526" s="73">
        <f>J526</f>
        <v>3</v>
      </c>
      <c r="G526" s="73"/>
      <c r="H526" s="73"/>
      <c r="I526" s="73"/>
      <c r="J526" s="73">
        <v>3</v>
      </c>
      <c r="L526">
        <f>J526</f>
        <v>3</v>
      </c>
    </row>
    <row r="527" spans="1:12" ht="15" thickBot="1">
      <c r="A527" s="119"/>
      <c r="B527" s="120" t="s">
        <v>886</v>
      </c>
      <c r="C527" s="111"/>
      <c r="D527" s="121"/>
      <c r="E527" s="121">
        <f>SUM(E499:E526)</f>
        <v>42.89</v>
      </c>
      <c r="F527" s="121">
        <f>SUM(F499:F526)</f>
        <v>302.14000000000004</v>
      </c>
      <c r="G527" s="121">
        <f>G521+G520+G510+G507+G506+G504+G503</f>
        <v>57.400000000000006</v>
      </c>
      <c r="H527" s="121">
        <f>SUM(H499:H526)</f>
        <v>179.08999999999997</v>
      </c>
      <c r="I527" s="121"/>
      <c r="J527" s="121"/>
    </row>
    <row r="528" spans="1:12">
      <c r="A528" s="204" t="s">
        <v>994</v>
      </c>
      <c r="B528" s="204"/>
      <c r="C528" s="204"/>
      <c r="D528" s="204"/>
      <c r="E528" s="204"/>
      <c r="F528" s="204"/>
      <c r="G528" s="204"/>
      <c r="H528" s="95"/>
      <c r="I528" s="95"/>
      <c r="J528" s="93">
        <f>SUM(J499:J527)</f>
        <v>581.52</v>
      </c>
    </row>
    <row r="532" spans="1:12">
      <c r="A532" t="s">
        <v>995</v>
      </c>
    </row>
    <row r="534" spans="1:12">
      <c r="A534" s="92" t="s">
        <v>303</v>
      </c>
      <c r="B534" s="93" t="s">
        <v>304</v>
      </c>
      <c r="C534" s="94" t="s">
        <v>962</v>
      </c>
      <c r="D534" s="93" t="s">
        <v>963</v>
      </c>
      <c r="E534" s="93" t="s">
        <v>964</v>
      </c>
      <c r="F534" s="93" t="s">
        <v>965</v>
      </c>
      <c r="G534" s="93" t="s">
        <v>966</v>
      </c>
      <c r="H534" s="93" t="s">
        <v>967</v>
      </c>
      <c r="I534" s="93" t="s">
        <v>968</v>
      </c>
      <c r="J534" s="93" t="s">
        <v>914</v>
      </c>
    </row>
    <row r="535" spans="1:12">
      <c r="A535" s="102">
        <v>1</v>
      </c>
      <c r="B535" s="69" t="str">
        <f>'BRYŁA B'!C117</f>
        <v>Magazyn sprzętu i aparatury</v>
      </c>
      <c r="C535" s="96">
        <v>9</v>
      </c>
      <c r="D535" s="96"/>
      <c r="E535" s="96"/>
      <c r="F535" s="96"/>
      <c r="G535" s="103">
        <f>J535</f>
        <v>9.5500000000000007</v>
      </c>
      <c r="H535" s="96"/>
      <c r="I535" s="96"/>
      <c r="J535" s="96">
        <v>9.5500000000000007</v>
      </c>
    </row>
    <row r="536" spans="1:12">
      <c r="A536" s="102">
        <v>2</v>
      </c>
      <c r="B536" s="69" t="str">
        <f>'BRYŁA B'!C118</f>
        <v>Łazienka personelu</v>
      </c>
      <c r="C536" s="96">
        <v>10</v>
      </c>
      <c r="D536" s="96"/>
      <c r="E536" s="96"/>
      <c r="F536" s="96"/>
      <c r="G536" s="96">
        <f>J536</f>
        <v>3.56</v>
      </c>
      <c r="H536" s="96"/>
      <c r="I536" s="96"/>
      <c r="J536" s="96">
        <v>3.56</v>
      </c>
    </row>
    <row r="537" spans="1:12">
      <c r="A537" s="102">
        <v>3</v>
      </c>
      <c r="B537" s="69" t="str">
        <f>'BRYŁA B'!C119</f>
        <v>Łazienka personelu</v>
      </c>
      <c r="C537" s="96" t="s">
        <v>544</v>
      </c>
      <c r="D537" s="96"/>
      <c r="E537" s="96"/>
      <c r="F537" s="96"/>
      <c r="G537" s="96">
        <f>J537</f>
        <v>5.8</v>
      </c>
      <c r="H537" s="96"/>
      <c r="I537" s="96"/>
      <c r="J537" s="96">
        <v>5.8</v>
      </c>
    </row>
    <row r="538" spans="1:12">
      <c r="A538" s="102">
        <v>4</v>
      </c>
      <c r="B538" s="111" t="str">
        <f>'BRYŁA B'!C120</f>
        <v>Łazienka pacjentów</v>
      </c>
      <c r="C538" s="112">
        <v>11</v>
      </c>
      <c r="D538" s="112"/>
      <c r="E538" s="112"/>
      <c r="F538" s="112">
        <f>J538</f>
        <v>10.78</v>
      </c>
      <c r="G538" s="112"/>
      <c r="H538" s="112"/>
      <c r="I538" s="112"/>
      <c r="J538" s="112">
        <v>10.78</v>
      </c>
    </row>
    <row r="539" spans="1:12">
      <c r="A539" s="102">
        <v>5</v>
      </c>
      <c r="B539" s="136" t="str">
        <f>'BRYŁA B'!C121</f>
        <v>Pokój personelu</v>
      </c>
      <c r="C539" s="74">
        <v>12</v>
      </c>
      <c r="D539" s="115"/>
      <c r="E539" s="115"/>
      <c r="F539" s="115"/>
      <c r="G539" s="115">
        <f>J539</f>
        <v>21.06</v>
      </c>
      <c r="H539" s="115"/>
      <c r="I539" s="115"/>
      <c r="J539" s="115">
        <v>21.06</v>
      </c>
      <c r="L539">
        <f t="shared" ref="L539:L545" si="63">J539</f>
        <v>21.06</v>
      </c>
    </row>
    <row r="540" spans="1:12">
      <c r="A540" s="102">
        <v>6</v>
      </c>
      <c r="B540" s="75" t="str">
        <f>'BRYŁA B'!C122</f>
        <v>Pokój oddziałowej i kierownika oddziału</v>
      </c>
      <c r="C540" s="73">
        <v>13</v>
      </c>
      <c r="D540" s="73"/>
      <c r="E540" s="73"/>
      <c r="F540" s="73"/>
      <c r="G540" s="100">
        <f>J540</f>
        <v>10.55</v>
      </c>
      <c r="H540" s="73"/>
      <c r="I540" s="73"/>
      <c r="J540" s="73">
        <v>10.55</v>
      </c>
      <c r="L540">
        <f t="shared" si="63"/>
        <v>10.55</v>
      </c>
    </row>
    <row r="541" spans="1:12">
      <c r="A541" s="102">
        <v>7</v>
      </c>
      <c r="B541" s="69" t="str">
        <f>'BRYŁA B'!C123</f>
        <v>Kuchenka oddziałowa</v>
      </c>
      <c r="C541" s="96">
        <v>14</v>
      </c>
      <c r="D541" s="96"/>
      <c r="E541" s="96"/>
      <c r="F541" s="96">
        <f>J541</f>
        <v>7.69</v>
      </c>
      <c r="G541" s="96"/>
      <c r="H541" s="96"/>
      <c r="I541" s="96"/>
      <c r="J541" s="96">
        <v>7.69</v>
      </c>
      <c r="L541">
        <f t="shared" si="63"/>
        <v>7.69</v>
      </c>
    </row>
    <row r="542" spans="1:12">
      <c r="A542" s="102">
        <v>8</v>
      </c>
      <c r="B542" s="69" t="str">
        <f>'BRYŁA B'!C124</f>
        <v>Pokój lekarzy anestezjologów</v>
      </c>
      <c r="C542" s="96">
        <v>15</v>
      </c>
      <c r="D542" s="96"/>
      <c r="E542" s="96"/>
      <c r="F542" s="96"/>
      <c r="G542" s="96">
        <f>J542</f>
        <v>18.79</v>
      </c>
      <c r="H542" s="96"/>
      <c r="I542" s="96"/>
      <c r="J542" s="96">
        <v>18.79</v>
      </c>
      <c r="L542">
        <f t="shared" si="63"/>
        <v>18.79</v>
      </c>
    </row>
    <row r="543" spans="1:12">
      <c r="A543" s="102">
        <v>9</v>
      </c>
      <c r="B543" s="69" t="str">
        <f>'BRYŁA B'!C125</f>
        <v>Punkt przygotowawczy pielęgniarski</v>
      </c>
      <c r="C543" s="96">
        <v>16</v>
      </c>
      <c r="D543" s="96"/>
      <c r="E543" s="96"/>
      <c r="F543" s="96">
        <f t="shared" ref="F543:F550" si="64">J543</f>
        <v>12.9</v>
      </c>
      <c r="G543" s="96"/>
      <c r="H543" s="96"/>
      <c r="I543" s="96"/>
      <c r="J543" s="96">
        <v>12.9</v>
      </c>
      <c r="L543">
        <f t="shared" si="63"/>
        <v>12.9</v>
      </c>
    </row>
    <row r="544" spans="1:12">
      <c r="A544" s="102">
        <v>10</v>
      </c>
      <c r="B544" s="69" t="str">
        <f>'BRYŁA B'!C126</f>
        <v>Śluza umywalkowo-fartuchowa</v>
      </c>
      <c r="C544" s="96">
        <v>17</v>
      </c>
      <c r="D544" s="96"/>
      <c r="E544" s="96"/>
      <c r="F544" s="96">
        <f t="shared" si="64"/>
        <v>6.85</v>
      </c>
      <c r="G544" s="96"/>
      <c r="H544" s="96"/>
      <c r="I544" s="96"/>
      <c r="J544" s="96">
        <v>6.85</v>
      </c>
      <c r="L544">
        <f t="shared" si="63"/>
        <v>6.85</v>
      </c>
    </row>
    <row r="545" spans="1:12">
      <c r="A545" s="102">
        <v>11</v>
      </c>
      <c r="B545" s="69" t="str">
        <f>'BRYŁA B'!C127</f>
        <v>Izolatka</v>
      </c>
      <c r="C545" s="96">
        <v>18</v>
      </c>
      <c r="D545" s="96"/>
      <c r="E545" s="96"/>
      <c r="F545" s="96">
        <f t="shared" si="64"/>
        <v>18.05</v>
      </c>
      <c r="G545" s="96"/>
      <c r="H545" s="96"/>
      <c r="I545" s="96"/>
      <c r="J545" s="96">
        <v>18.05</v>
      </c>
      <c r="L545">
        <f t="shared" si="63"/>
        <v>18.05</v>
      </c>
    </row>
    <row r="546" spans="1:12">
      <c r="A546" s="102">
        <v>12</v>
      </c>
      <c r="B546" s="69" t="str">
        <f>'BRYŁA B'!C128</f>
        <v>Łazienka pacjenta</v>
      </c>
      <c r="C546" s="96" t="s">
        <v>550</v>
      </c>
      <c r="D546" s="96"/>
      <c r="E546" s="96"/>
      <c r="F546" s="96">
        <f t="shared" si="64"/>
        <v>5.33</v>
      </c>
      <c r="G546" s="96"/>
      <c r="H546" s="96"/>
      <c r="I546" s="96"/>
      <c r="J546" s="96">
        <v>5.33</v>
      </c>
    </row>
    <row r="547" spans="1:12">
      <c r="A547" s="102">
        <v>13</v>
      </c>
      <c r="B547" s="69" t="str">
        <f>'BRYŁA B'!C129</f>
        <v>Sala 5- osobowa</v>
      </c>
      <c r="C547" s="96">
        <v>19</v>
      </c>
      <c r="D547" s="96"/>
      <c r="E547" s="96"/>
      <c r="F547" s="96">
        <f t="shared" si="64"/>
        <v>74.900000000000006</v>
      </c>
      <c r="G547" s="96"/>
      <c r="H547" s="96"/>
      <c r="I547" s="96"/>
      <c r="J547" s="96">
        <v>74.900000000000006</v>
      </c>
      <c r="L547">
        <f>J547</f>
        <v>74.900000000000006</v>
      </c>
    </row>
    <row r="548" spans="1:12">
      <c r="A548" s="102">
        <v>14</v>
      </c>
      <c r="B548" s="69" t="str">
        <f>'BRYŁA B'!C130</f>
        <v>Śluza umywalkowo - fartuchowa</v>
      </c>
      <c r="C548" s="96">
        <v>20</v>
      </c>
      <c r="D548" s="96"/>
      <c r="E548" s="96"/>
      <c r="F548" s="96">
        <f t="shared" si="64"/>
        <v>5.0199999999999996</v>
      </c>
      <c r="G548" s="96"/>
      <c r="H548" s="96"/>
      <c r="I548" s="96"/>
      <c r="J548" s="96">
        <v>5.0199999999999996</v>
      </c>
    </row>
    <row r="549" spans="1:12">
      <c r="A549" s="102">
        <v>15</v>
      </c>
      <c r="B549" s="69" t="str">
        <f>'BRYŁA B'!C131</f>
        <v>Brudownik do mycia kaczek i basenów</v>
      </c>
      <c r="C549" s="96" t="s">
        <v>554</v>
      </c>
      <c r="D549" s="96"/>
      <c r="E549" s="96"/>
      <c r="F549" s="96">
        <f t="shared" si="64"/>
        <v>6.3</v>
      </c>
      <c r="G549" s="96"/>
      <c r="H549" s="96"/>
      <c r="I549" s="96"/>
      <c r="J549" s="96">
        <v>6.3</v>
      </c>
    </row>
    <row r="550" spans="1:12">
      <c r="A550" s="102">
        <v>16</v>
      </c>
      <c r="B550" s="69" t="str">
        <f>'BRYŁA B'!C132</f>
        <v>Śluza umywalkowo-fartuchowa</v>
      </c>
      <c r="C550" s="96">
        <v>21</v>
      </c>
      <c r="D550" s="96"/>
      <c r="E550" s="96"/>
      <c r="F550" s="96">
        <f t="shared" si="64"/>
        <v>16.149999999999999</v>
      </c>
      <c r="G550" s="96"/>
      <c r="H550" s="96"/>
      <c r="I550" s="96"/>
      <c r="J550" s="96">
        <v>16.149999999999999</v>
      </c>
    </row>
    <row r="551" spans="1:12">
      <c r="A551" s="102">
        <v>17</v>
      </c>
      <c r="B551" s="69" t="str">
        <f>'BRYŁA B'!C133</f>
        <v>Pomieszczenie porządkowe</v>
      </c>
      <c r="C551" s="96">
        <v>22</v>
      </c>
      <c r="D551" s="96"/>
      <c r="E551" s="96"/>
      <c r="F551" s="96"/>
      <c r="G551" s="103">
        <f>J551</f>
        <v>2.2000000000000002</v>
      </c>
      <c r="H551" s="96"/>
      <c r="I551" s="96"/>
      <c r="J551" s="96">
        <v>2.2000000000000002</v>
      </c>
      <c r="L551">
        <f>J551</f>
        <v>2.2000000000000002</v>
      </c>
    </row>
    <row r="552" spans="1:12">
      <c r="A552" s="102">
        <v>18</v>
      </c>
      <c r="B552" s="69" t="str">
        <f>'BRYŁA B'!C134</f>
        <v>Magazyn bielizny brudnej</v>
      </c>
      <c r="C552" s="96">
        <v>23</v>
      </c>
      <c r="D552" s="96"/>
      <c r="E552" s="96"/>
      <c r="F552" s="96"/>
      <c r="G552" s="103">
        <f>J552</f>
        <v>2.2400000000000002</v>
      </c>
      <c r="H552" s="96"/>
      <c r="I552" s="96"/>
      <c r="J552" s="96">
        <v>2.2400000000000002</v>
      </c>
      <c r="L552">
        <f>J552</f>
        <v>2.2400000000000002</v>
      </c>
    </row>
    <row r="553" spans="1:12">
      <c r="A553" s="102">
        <v>19</v>
      </c>
      <c r="B553" s="111" t="str">
        <f>'BRYŁA B'!C135</f>
        <v>Magazyn bielizny czystej</v>
      </c>
      <c r="C553" s="96">
        <v>24</v>
      </c>
      <c r="D553" s="112"/>
      <c r="E553" s="112"/>
      <c r="F553" s="112"/>
      <c r="G553" s="117">
        <f>J553</f>
        <v>4.51</v>
      </c>
      <c r="H553" s="112"/>
      <c r="I553" s="112"/>
      <c r="J553" s="112">
        <v>4.51</v>
      </c>
      <c r="L553">
        <f>J553</f>
        <v>4.51</v>
      </c>
    </row>
    <row r="554" spans="1:12">
      <c r="A554" s="102">
        <v>20</v>
      </c>
      <c r="B554" s="114" t="str">
        <f>'BRYŁA B'!C136</f>
        <v>Komunikacja</v>
      </c>
      <c r="C554" s="96">
        <v>25</v>
      </c>
      <c r="D554" s="115"/>
      <c r="E554" s="115"/>
      <c r="F554" s="115">
        <f>J554</f>
        <v>99.83</v>
      </c>
      <c r="G554" s="115"/>
      <c r="H554" s="115"/>
      <c r="I554" s="115"/>
      <c r="J554" s="115">
        <v>99.83</v>
      </c>
      <c r="L554">
        <f>J554</f>
        <v>99.83</v>
      </c>
    </row>
    <row r="555" spans="1:12">
      <c r="A555" s="77"/>
      <c r="B555" s="126" t="s">
        <v>886</v>
      </c>
      <c r="C555" s="111"/>
      <c r="D555" s="127"/>
      <c r="E555" s="127"/>
      <c r="F555" s="127">
        <f>SUM(F535:F554)</f>
        <v>263.8</v>
      </c>
      <c r="G555" s="127">
        <f>SUM(G535:G554)</f>
        <v>78.260000000000005</v>
      </c>
      <c r="H555" s="127"/>
      <c r="I555" s="127"/>
      <c r="J555" s="114"/>
    </row>
    <row r="556" spans="1:12">
      <c r="A556" s="203" t="s">
        <v>996</v>
      </c>
      <c r="B556" s="203"/>
      <c r="C556" s="203"/>
      <c r="D556" s="203"/>
      <c r="E556" s="203"/>
      <c r="F556" s="203"/>
      <c r="G556" s="203"/>
      <c r="H556" s="109"/>
      <c r="I556" s="109"/>
      <c r="J556" s="93">
        <f>SUM(J535:J555)</f>
        <v>342.06</v>
      </c>
    </row>
    <row r="559" spans="1:12">
      <c r="A559" t="s">
        <v>997</v>
      </c>
    </row>
    <row r="561" spans="1:12">
      <c r="A561" s="92" t="s">
        <v>303</v>
      </c>
      <c r="B561" s="93" t="s">
        <v>304</v>
      </c>
      <c r="C561" s="94" t="s">
        <v>962</v>
      </c>
      <c r="D561" s="93" t="s">
        <v>963</v>
      </c>
      <c r="E561" s="93" t="s">
        <v>964</v>
      </c>
      <c r="F561" s="93" t="s">
        <v>965</v>
      </c>
      <c r="G561" s="93" t="s">
        <v>966</v>
      </c>
      <c r="H561" s="93" t="s">
        <v>967</v>
      </c>
      <c r="I561" s="93" t="s">
        <v>968</v>
      </c>
      <c r="J561" s="93" t="s">
        <v>914</v>
      </c>
    </row>
    <row r="562" spans="1:12">
      <c r="A562" s="102">
        <v>1</v>
      </c>
      <c r="B562" s="69" t="str">
        <f>'BRYŁA B'!C161</f>
        <v>Holl + korytarz</v>
      </c>
      <c r="C562" s="96"/>
      <c r="D562" s="96"/>
      <c r="E562" s="96"/>
      <c r="F562" s="96"/>
      <c r="G562" s="96"/>
      <c r="H562" s="96">
        <f>J562</f>
        <v>87.1</v>
      </c>
      <c r="I562" s="96"/>
      <c r="J562" s="96">
        <v>87.1</v>
      </c>
      <c r="L562">
        <f t="shared" ref="L562:L583" si="65">J562</f>
        <v>87.1</v>
      </c>
    </row>
    <row r="563" spans="1:12" ht="15" thickBot="1">
      <c r="A563" s="102">
        <v>2</v>
      </c>
      <c r="B563" s="69" t="str">
        <f>'BRYŁA B'!C162</f>
        <v>Poczekalnia dla rodzin pacjentów</v>
      </c>
      <c r="C563" s="96"/>
      <c r="D563" s="96"/>
      <c r="E563" s="96"/>
      <c r="F563" s="96"/>
      <c r="G563" s="97">
        <f>J563</f>
        <v>9.8000000000000007</v>
      </c>
      <c r="H563" s="96"/>
      <c r="I563" s="96"/>
      <c r="J563" s="96">
        <v>9.8000000000000007</v>
      </c>
      <c r="L563">
        <f t="shared" si="65"/>
        <v>9.8000000000000007</v>
      </c>
    </row>
    <row r="564" spans="1:12" ht="15" thickBot="1">
      <c r="A564" s="102">
        <v>3</v>
      </c>
      <c r="B564" s="69" t="str">
        <f>'BRYŁA B'!C164</f>
        <v>Składzik porządkowy</v>
      </c>
      <c r="C564" s="96"/>
      <c r="D564" s="96"/>
      <c r="E564" s="96"/>
      <c r="F564" s="96"/>
      <c r="G564" s="103">
        <f>J564</f>
        <v>2.2000000000000002</v>
      </c>
      <c r="H564" s="96"/>
      <c r="I564" s="96"/>
      <c r="J564" s="96">
        <v>2.2000000000000002</v>
      </c>
      <c r="L564">
        <f t="shared" si="65"/>
        <v>2.2000000000000002</v>
      </c>
    </row>
    <row r="565" spans="1:12" ht="15" thickBot="1">
      <c r="A565" s="102">
        <v>4</v>
      </c>
      <c r="B565" s="69" t="str">
        <f>'BRYŁA B'!C165</f>
        <v>Korytarz</v>
      </c>
      <c r="C565" s="96"/>
      <c r="D565" s="96"/>
      <c r="E565" s="96"/>
      <c r="F565" s="96">
        <f>J565</f>
        <v>59.2</v>
      </c>
      <c r="G565" s="96"/>
      <c r="H565" s="96"/>
      <c r="I565" s="96"/>
      <c r="J565" s="96">
        <v>59.2</v>
      </c>
      <c r="L565">
        <f t="shared" si="65"/>
        <v>59.2</v>
      </c>
    </row>
    <row r="566" spans="1:12" ht="15" thickBot="1">
      <c r="A566" s="102">
        <v>5</v>
      </c>
      <c r="B566" s="69" t="str">
        <f>'BRYŁA B'!C166</f>
        <v>Przedsionek brudownika</v>
      </c>
      <c r="C566" s="96"/>
      <c r="D566" s="96"/>
      <c r="E566" s="96"/>
      <c r="F566" s="96">
        <f>J566</f>
        <v>6.1</v>
      </c>
      <c r="G566" s="96"/>
      <c r="H566" s="96"/>
      <c r="I566" s="96"/>
      <c r="J566" s="96">
        <v>6.1</v>
      </c>
      <c r="L566">
        <f t="shared" si="65"/>
        <v>6.1</v>
      </c>
    </row>
    <row r="567" spans="1:12" ht="15" thickBot="1">
      <c r="A567" s="102">
        <v>6</v>
      </c>
      <c r="B567" s="69" t="str">
        <f>'BRYŁA B'!C167</f>
        <v>Brudownik</v>
      </c>
      <c r="C567" s="96"/>
      <c r="D567" s="96"/>
      <c r="E567" s="96"/>
      <c r="F567" s="96">
        <f>J567</f>
        <v>9.1</v>
      </c>
      <c r="G567" s="96"/>
      <c r="H567" s="96"/>
      <c r="I567" s="96"/>
      <c r="J567" s="96">
        <v>9.1</v>
      </c>
      <c r="L567">
        <f t="shared" si="65"/>
        <v>9.1</v>
      </c>
    </row>
    <row r="568" spans="1:12" ht="15" thickBot="1">
      <c r="A568" s="102">
        <v>7</v>
      </c>
      <c r="B568" s="69" t="str">
        <f>'BRYŁA B'!C168</f>
        <v>Sala wybudzeniowa</v>
      </c>
      <c r="C568" s="96"/>
      <c r="D568" s="96"/>
      <c r="E568" s="96"/>
      <c r="F568" s="96">
        <f>J568</f>
        <v>61.5</v>
      </c>
      <c r="G568" s="96"/>
      <c r="H568" s="96"/>
      <c r="I568" s="96"/>
      <c r="J568" s="96">
        <v>61.5</v>
      </c>
      <c r="L568">
        <f t="shared" si="65"/>
        <v>61.5</v>
      </c>
    </row>
    <row r="569" spans="1:12" ht="15" thickBot="1">
      <c r="A569" s="102">
        <v>8</v>
      </c>
      <c r="B569" s="69" t="str">
        <f>'BRYŁA B'!C169</f>
        <v>Magazyn sprzętu - aparatu RTG</v>
      </c>
      <c r="C569" s="96"/>
      <c r="D569" s="96"/>
      <c r="E569" s="96"/>
      <c r="F569" s="96"/>
      <c r="G569" s="103">
        <f>J569</f>
        <v>11.7</v>
      </c>
      <c r="H569" s="96"/>
      <c r="I569" s="96"/>
      <c r="J569" s="96">
        <v>11.7</v>
      </c>
      <c r="L569">
        <f t="shared" si="65"/>
        <v>11.7</v>
      </c>
    </row>
    <row r="570" spans="1:12" ht="15" thickBot="1">
      <c r="A570" s="102">
        <v>9</v>
      </c>
      <c r="B570" s="69" t="str">
        <f>'BRYŁA B'!C170</f>
        <v>Przedsionek</v>
      </c>
      <c r="C570" s="96"/>
      <c r="D570" s="96"/>
      <c r="E570" s="96"/>
      <c r="F570" s="96">
        <f t="shared" ref="F570:F576" si="66">J570</f>
        <v>8.8000000000000007</v>
      </c>
      <c r="G570" s="96"/>
      <c r="H570" s="96"/>
      <c r="I570" s="96"/>
      <c r="J570" s="96">
        <v>8.8000000000000007</v>
      </c>
      <c r="L570">
        <f t="shared" si="65"/>
        <v>8.8000000000000007</v>
      </c>
    </row>
    <row r="571" spans="1:12" ht="15" thickBot="1">
      <c r="A571" s="102">
        <v>10</v>
      </c>
      <c r="B571" s="69" t="str">
        <f>'BRYŁA B'!C171</f>
        <v>Śluza pacjentów</v>
      </c>
      <c r="C571" s="96"/>
      <c r="D571" s="96"/>
      <c r="E571" s="96"/>
      <c r="F571" s="96">
        <f t="shared" si="66"/>
        <v>6.8</v>
      </c>
      <c r="G571" s="96"/>
      <c r="H571" s="96"/>
      <c r="I571" s="96"/>
      <c r="J571" s="96">
        <v>6.8</v>
      </c>
      <c r="L571">
        <f t="shared" si="65"/>
        <v>6.8</v>
      </c>
    </row>
    <row r="572" spans="1:12" ht="15" thickBot="1">
      <c r="A572" s="102">
        <v>11</v>
      </c>
      <c r="B572" s="69" t="str">
        <f>'BRYŁA B'!C172</f>
        <v>Śluza pacjentów</v>
      </c>
      <c r="C572" s="96"/>
      <c r="D572" s="96"/>
      <c r="E572" s="96"/>
      <c r="F572" s="96">
        <f t="shared" si="66"/>
        <v>27.3</v>
      </c>
      <c r="G572" s="96"/>
      <c r="H572" s="96"/>
      <c r="I572" s="96"/>
      <c r="J572" s="96">
        <v>27.3</v>
      </c>
      <c r="L572">
        <f t="shared" si="65"/>
        <v>27.3</v>
      </c>
    </row>
    <row r="573" spans="1:12" ht="15" thickBot="1">
      <c r="A573" s="102">
        <v>12</v>
      </c>
      <c r="B573" s="69" t="str">
        <f>'BRYŁA B'!C173</f>
        <v>Śluza materiałowo - sprzętowa</v>
      </c>
      <c r="C573" s="96"/>
      <c r="D573" s="96"/>
      <c r="E573" s="96"/>
      <c r="F573" s="96">
        <f t="shared" si="66"/>
        <v>10.1</v>
      </c>
      <c r="G573" s="96"/>
      <c r="H573" s="96"/>
      <c r="I573" s="96"/>
      <c r="J573" s="96">
        <v>10.1</v>
      </c>
      <c r="L573">
        <f t="shared" si="65"/>
        <v>10.1</v>
      </c>
    </row>
    <row r="574" spans="1:12" ht="15" thickBot="1">
      <c r="A574" s="102">
        <v>13</v>
      </c>
      <c r="B574" s="69" t="str">
        <f>'BRYŁA B'!C174</f>
        <v>Korytarz bloku operacyjnego</v>
      </c>
      <c r="C574" s="96"/>
      <c r="D574" s="96"/>
      <c r="E574" s="96"/>
      <c r="F574" s="96">
        <f t="shared" si="66"/>
        <v>136.80000000000001</v>
      </c>
      <c r="G574" s="96"/>
      <c r="H574" s="96"/>
      <c r="I574" s="96"/>
      <c r="J574" s="96">
        <v>136.80000000000001</v>
      </c>
      <c r="L574">
        <f t="shared" si="65"/>
        <v>136.80000000000001</v>
      </c>
    </row>
    <row r="575" spans="1:12" ht="15" thickBot="1">
      <c r="A575" s="102">
        <v>14</v>
      </c>
      <c r="B575" s="69" t="str">
        <f>'BRYŁA B'!C175</f>
        <v>Przygotowanie lekarzy</v>
      </c>
      <c r="C575" s="96"/>
      <c r="D575" s="96"/>
      <c r="E575" s="96"/>
      <c r="F575" s="96">
        <f t="shared" si="66"/>
        <v>8.9</v>
      </c>
      <c r="G575" s="96"/>
      <c r="H575" s="96"/>
      <c r="I575" s="96"/>
      <c r="J575" s="96">
        <v>8.9</v>
      </c>
      <c r="L575">
        <f t="shared" si="65"/>
        <v>8.9</v>
      </c>
    </row>
    <row r="576" spans="1:12" ht="15" thickBot="1">
      <c r="A576" s="102">
        <v>15</v>
      </c>
      <c r="B576" s="69" t="str">
        <f>'BRYŁA B'!C176</f>
        <v>Przygotowanie pacjentów</v>
      </c>
      <c r="C576" s="96"/>
      <c r="D576" s="96"/>
      <c r="E576" s="96"/>
      <c r="F576" s="96">
        <f t="shared" si="66"/>
        <v>10.5</v>
      </c>
      <c r="G576" s="96"/>
      <c r="H576" s="96"/>
      <c r="I576" s="96"/>
      <c r="J576" s="96">
        <v>10.5</v>
      </c>
      <c r="L576">
        <f t="shared" si="65"/>
        <v>10.5</v>
      </c>
    </row>
    <row r="577" spans="1:12" ht="15" thickBot="1">
      <c r="A577" s="102">
        <v>16</v>
      </c>
      <c r="B577" s="69" t="str">
        <f>'BRYŁA B'!C177</f>
        <v>Sala operacyjna aseptyczna</v>
      </c>
      <c r="C577" s="96"/>
      <c r="D577" s="96">
        <f>J577</f>
        <v>38.799999999999997</v>
      </c>
      <c r="E577" s="96"/>
      <c r="F577" s="96"/>
      <c r="G577" s="96"/>
      <c r="H577" s="96"/>
      <c r="I577" s="96"/>
      <c r="J577" s="96">
        <v>38.799999999999997</v>
      </c>
      <c r="L577">
        <f t="shared" si="65"/>
        <v>38.799999999999997</v>
      </c>
    </row>
    <row r="578" spans="1:12" ht="15" thickBot="1">
      <c r="A578" s="102">
        <v>17</v>
      </c>
      <c r="B578" s="111" t="str">
        <f>'BRYŁA B'!C178</f>
        <v>Instrumentarium - sale aseptyczne</v>
      </c>
      <c r="C578" s="96"/>
      <c r="D578" s="112">
        <f>J578</f>
        <v>8.5</v>
      </c>
      <c r="E578" s="112"/>
      <c r="F578" s="112"/>
      <c r="G578" s="112"/>
      <c r="H578" s="112"/>
      <c r="I578" s="112"/>
      <c r="J578" s="112">
        <v>8.5</v>
      </c>
      <c r="L578">
        <f t="shared" si="65"/>
        <v>8.5</v>
      </c>
    </row>
    <row r="579" spans="1:12" ht="15" thickBot="1">
      <c r="A579" s="102">
        <v>18</v>
      </c>
      <c r="B579" s="114" t="str">
        <f>'BRYŁA B'!C179</f>
        <v>Instrumentarium - sala septyczna</v>
      </c>
      <c r="C579" s="96"/>
      <c r="D579" s="115">
        <f>J579</f>
        <v>6.5</v>
      </c>
      <c r="E579" s="115"/>
      <c r="F579" s="115"/>
      <c r="G579" s="115"/>
      <c r="H579" s="115"/>
      <c r="I579" s="115"/>
      <c r="J579" s="115">
        <v>6.5</v>
      </c>
      <c r="L579">
        <f t="shared" si="65"/>
        <v>6.5</v>
      </c>
    </row>
    <row r="580" spans="1:12" ht="15" thickBot="1">
      <c r="A580" s="102">
        <v>19</v>
      </c>
      <c r="B580" s="114" t="str">
        <f>'BRYŁA B'!C180</f>
        <v>Przygotowanie lekarzy</v>
      </c>
      <c r="C580" s="96"/>
      <c r="D580" s="115"/>
      <c r="E580" s="115"/>
      <c r="F580" s="115">
        <f>J580</f>
        <v>14.3</v>
      </c>
      <c r="G580" s="115"/>
      <c r="H580" s="115"/>
      <c r="I580" s="115"/>
      <c r="J580" s="115">
        <v>14.3</v>
      </c>
      <c r="L580">
        <f t="shared" si="65"/>
        <v>14.3</v>
      </c>
    </row>
    <row r="581" spans="1:12" ht="15" thickBot="1">
      <c r="A581" s="102">
        <v>20</v>
      </c>
      <c r="B581" s="114" t="str">
        <f>'BRYŁA B'!C181</f>
        <v>Przygotowanie pacjentów</v>
      </c>
      <c r="C581" s="96"/>
      <c r="D581" s="115"/>
      <c r="E581" s="115"/>
      <c r="F581" s="115">
        <f>J581</f>
        <v>10.7</v>
      </c>
      <c r="G581" s="115"/>
      <c r="H581" s="115"/>
      <c r="I581" s="115"/>
      <c r="J581" s="115">
        <v>10.7</v>
      </c>
      <c r="L581">
        <f t="shared" si="65"/>
        <v>10.7</v>
      </c>
    </row>
    <row r="582" spans="1:12" ht="15" thickBot="1">
      <c r="A582" s="102">
        <v>21</v>
      </c>
      <c r="B582" s="114" t="str">
        <f>'BRYŁA B'!C182</f>
        <v>Sala operacyjna septyczna</v>
      </c>
      <c r="C582" s="96"/>
      <c r="D582" s="115">
        <f>J582</f>
        <v>37</v>
      </c>
      <c r="E582" s="115"/>
      <c r="F582" s="115"/>
      <c r="G582" s="115"/>
      <c r="H582" s="115"/>
      <c r="I582" s="115"/>
      <c r="J582" s="115">
        <v>37</v>
      </c>
      <c r="L582">
        <f t="shared" si="65"/>
        <v>37</v>
      </c>
    </row>
    <row r="583" spans="1:12" ht="15" thickBot="1">
      <c r="A583" s="102">
        <v>22</v>
      </c>
      <c r="B583" s="114" t="str">
        <f>'BRYŁA B'!C183</f>
        <v>Pom. wstepnego mycia i segregacji</v>
      </c>
      <c r="C583" s="96"/>
      <c r="D583" s="115"/>
      <c r="E583" s="115"/>
      <c r="F583" s="115">
        <f>J583</f>
        <v>39.6</v>
      </c>
      <c r="G583" s="115"/>
      <c r="H583" s="115"/>
      <c r="I583" s="115"/>
      <c r="J583" s="115">
        <v>39.6</v>
      </c>
      <c r="L583">
        <f t="shared" si="65"/>
        <v>39.6</v>
      </c>
    </row>
    <row r="584" spans="1:12" ht="15" thickBot="1">
      <c r="A584" s="102">
        <v>23</v>
      </c>
      <c r="B584" s="114" t="str">
        <f>'BRYŁA B'!C184</f>
        <v>Brudownik</v>
      </c>
      <c r="C584" s="96"/>
      <c r="D584" s="115"/>
      <c r="E584" s="115"/>
      <c r="F584" s="115">
        <f>J584</f>
        <v>4.8</v>
      </c>
      <c r="G584" s="115"/>
      <c r="H584" s="115"/>
      <c r="I584" s="115"/>
      <c r="J584" s="115">
        <v>4.8</v>
      </c>
    </row>
    <row r="585" spans="1:12" ht="15" thickBot="1">
      <c r="A585" s="102">
        <v>24</v>
      </c>
      <c r="B585" s="114" t="str">
        <f>'BRYŁA B'!C185</f>
        <v>Hol windowy - winda "brudna"</v>
      </c>
      <c r="C585" s="96"/>
      <c r="D585" s="115"/>
      <c r="E585" s="115"/>
      <c r="F585" s="115"/>
      <c r="G585" s="115">
        <f>J585</f>
        <v>6.5</v>
      </c>
      <c r="H585" s="115"/>
      <c r="I585" s="115"/>
      <c r="J585" s="115">
        <v>6.5</v>
      </c>
    </row>
    <row r="586" spans="1:12" ht="15" thickBot="1">
      <c r="A586" s="102">
        <v>25</v>
      </c>
      <c r="B586" s="114" t="str">
        <f>'BRYŁA B'!C187</f>
        <v>Sterylizacja podręczna, część brudna</v>
      </c>
      <c r="C586" s="96"/>
      <c r="D586" s="115"/>
      <c r="E586" s="115">
        <f>J586</f>
        <v>14.2</v>
      </c>
      <c r="F586" s="115"/>
      <c r="G586" s="115"/>
      <c r="H586" s="115"/>
      <c r="I586" s="115"/>
      <c r="J586" s="115">
        <v>14.2</v>
      </c>
      <c r="L586">
        <f>J586</f>
        <v>14.2</v>
      </c>
    </row>
    <row r="587" spans="1:12" ht="15" thickBot="1">
      <c r="A587" s="102">
        <v>26</v>
      </c>
      <c r="B587" s="114" t="str">
        <f>'BRYŁA B'!C188</f>
        <v>Śluza umywalkowo - fartuchowa</v>
      </c>
      <c r="C587" s="96"/>
      <c r="D587" s="115"/>
      <c r="E587" s="115"/>
      <c r="F587" s="115">
        <f>J587</f>
        <v>2.9</v>
      </c>
      <c r="G587" s="115"/>
      <c r="H587" s="115"/>
      <c r="I587" s="115"/>
      <c r="J587" s="115">
        <v>2.9</v>
      </c>
      <c r="L587">
        <f>J587</f>
        <v>2.9</v>
      </c>
    </row>
    <row r="588" spans="1:12" ht="15" thickBot="1">
      <c r="A588" s="102">
        <v>27</v>
      </c>
      <c r="B588" s="114" t="str">
        <f>'BRYŁA B'!C189</f>
        <v>Pom. przyjmowania materiałów sterylnych</v>
      </c>
      <c r="C588" s="96"/>
      <c r="D588" s="115"/>
      <c r="E588" s="115">
        <f>J588</f>
        <v>9.6999999999999993</v>
      </c>
      <c r="F588" s="115"/>
      <c r="G588" s="115"/>
      <c r="H588" s="115"/>
      <c r="I588" s="115"/>
      <c r="J588" s="115">
        <v>9.6999999999999993</v>
      </c>
      <c r="L588">
        <f>J588</f>
        <v>9.6999999999999993</v>
      </c>
    </row>
    <row r="589" spans="1:12" ht="15" thickBot="1">
      <c r="A589" s="102">
        <v>28</v>
      </c>
      <c r="B589" s="114" t="str">
        <f>'BRYŁA B'!C190</f>
        <v>Sterylizacja podręczna, część czysta,</v>
      </c>
      <c r="C589" s="96"/>
      <c r="D589" s="115"/>
      <c r="E589" s="115">
        <f>J589</f>
        <v>25.9</v>
      </c>
      <c r="F589" s="115"/>
      <c r="G589" s="115"/>
      <c r="H589" s="115"/>
      <c r="I589" s="115"/>
      <c r="J589" s="115">
        <v>25.9</v>
      </c>
      <c r="L589">
        <f>J589</f>
        <v>25.9</v>
      </c>
    </row>
    <row r="590" spans="1:12" ht="15" thickBot="1">
      <c r="A590" s="102">
        <v>29</v>
      </c>
      <c r="B590" s="109" t="str">
        <f>'BRYŁA B'!C191</f>
        <v>Śluza umywalkowo - fartuchowa</v>
      </c>
      <c r="C590" s="96"/>
      <c r="D590" s="99"/>
      <c r="E590" s="99"/>
      <c r="F590" s="99">
        <f>J590</f>
        <v>2.8</v>
      </c>
      <c r="G590" s="99"/>
      <c r="H590" s="99"/>
      <c r="I590" s="99"/>
      <c r="J590" s="99">
        <v>2.8</v>
      </c>
    </row>
    <row r="591" spans="1:12" ht="15" thickBot="1">
      <c r="A591" s="102">
        <v>30</v>
      </c>
      <c r="B591" s="69" t="str">
        <f>'BRYŁA B'!C192</f>
        <v>Śluza umywalkowo - fartuchowa</v>
      </c>
      <c r="C591" s="96"/>
      <c r="D591" s="69"/>
      <c r="E591" s="118"/>
      <c r="F591" s="69">
        <f>J591</f>
        <v>5.8</v>
      </c>
      <c r="G591" s="69"/>
      <c r="H591" s="69"/>
      <c r="I591" s="69"/>
      <c r="J591" s="96">
        <v>5.8</v>
      </c>
    </row>
    <row r="592" spans="1:12" ht="15" thickBot="1">
      <c r="A592" s="102">
        <v>31</v>
      </c>
      <c r="B592" s="75" t="str">
        <f>'BRYŁA B'!C193</f>
        <v>Kuchenka herbaciana</v>
      </c>
      <c r="C592" s="73"/>
      <c r="D592" s="75"/>
      <c r="E592" s="132"/>
      <c r="F592" s="75"/>
      <c r="G592" s="75">
        <f>J592</f>
        <v>9.5</v>
      </c>
      <c r="H592" s="75"/>
      <c r="I592" s="75"/>
      <c r="J592" s="73">
        <v>9.5</v>
      </c>
      <c r="L592">
        <f t="shared" ref="L592:L599" si="67">J592</f>
        <v>9.5</v>
      </c>
    </row>
    <row r="593" spans="1:12" ht="15" thickBot="1">
      <c r="A593" s="102">
        <v>32</v>
      </c>
      <c r="B593" s="75" t="str">
        <f>'BRYŁA B'!C194</f>
        <v>Pokój wypoczynkowy pielęgniarek</v>
      </c>
      <c r="C593" s="73"/>
      <c r="D593" s="75"/>
      <c r="E593" s="132"/>
      <c r="F593" s="75"/>
      <c r="G593" s="75">
        <f>J593</f>
        <v>15.2</v>
      </c>
      <c r="H593" s="75"/>
      <c r="I593" s="75"/>
      <c r="J593" s="73">
        <v>15.2</v>
      </c>
      <c r="L593">
        <f t="shared" si="67"/>
        <v>15.2</v>
      </c>
    </row>
    <row r="594" spans="1:12" ht="15" thickBot="1">
      <c r="A594" s="102">
        <v>33</v>
      </c>
      <c r="B594" s="75" t="str">
        <f>'BRYŁA B'!C195</f>
        <v>Pokój wypoczynkowy lekarzy</v>
      </c>
      <c r="C594" s="73"/>
      <c r="D594" s="75"/>
      <c r="E594" s="132"/>
      <c r="F594" s="75"/>
      <c r="G594" s="75">
        <f>J594</f>
        <v>10.8</v>
      </c>
      <c r="H594" s="75"/>
      <c r="I594" s="75"/>
      <c r="J594" s="73">
        <v>10.8</v>
      </c>
      <c r="L594">
        <f t="shared" si="67"/>
        <v>10.8</v>
      </c>
    </row>
    <row r="595" spans="1:12" ht="15" thickBot="1">
      <c r="A595" s="102">
        <v>34</v>
      </c>
      <c r="B595" s="75" t="str">
        <f>'BRYŁA B'!C196</f>
        <v>Pokój wypoczynkowy anestezjologów</v>
      </c>
      <c r="C595" s="73"/>
      <c r="D595" s="75"/>
      <c r="E595" s="132"/>
      <c r="F595" s="75"/>
      <c r="G595" s="75">
        <f>J595</f>
        <v>12.8</v>
      </c>
      <c r="H595" s="75"/>
      <c r="I595" s="75"/>
      <c r="J595" s="73">
        <v>12.8</v>
      </c>
      <c r="L595">
        <f t="shared" si="67"/>
        <v>12.8</v>
      </c>
    </row>
    <row r="596" spans="1:12" ht="15" thickBot="1">
      <c r="A596" s="102">
        <v>35</v>
      </c>
      <c r="B596" s="75" t="str">
        <f>'BRYŁA B'!C197</f>
        <v>Sala operacyjna aseptyczna</v>
      </c>
      <c r="C596" s="73"/>
      <c r="D596" s="75">
        <f>J596</f>
        <v>38.799999999999997</v>
      </c>
      <c r="E596" s="132"/>
      <c r="F596" s="75"/>
      <c r="G596" s="75"/>
      <c r="H596" s="75"/>
      <c r="I596" s="75"/>
      <c r="J596" s="73">
        <v>38.799999999999997</v>
      </c>
      <c r="L596">
        <f t="shared" si="67"/>
        <v>38.799999999999997</v>
      </c>
    </row>
    <row r="597" spans="1:12" ht="15" thickBot="1">
      <c r="A597" s="102">
        <v>36</v>
      </c>
      <c r="B597" s="75" t="str">
        <f>'BRYŁA B'!C198</f>
        <v>Przygotowanie pacjentów</v>
      </c>
      <c r="C597" s="73"/>
      <c r="D597" s="75"/>
      <c r="E597" s="132"/>
      <c r="F597" s="75">
        <f>J597</f>
        <v>10.5</v>
      </c>
      <c r="G597" s="75"/>
      <c r="H597" s="75"/>
      <c r="I597" s="75"/>
      <c r="J597" s="73">
        <v>10.5</v>
      </c>
      <c r="L597">
        <f t="shared" si="67"/>
        <v>10.5</v>
      </c>
    </row>
    <row r="598" spans="1:12" ht="15" thickBot="1">
      <c r="A598" s="102">
        <v>37</v>
      </c>
      <c r="B598" s="75" t="str">
        <f>'BRYŁA B'!C199</f>
        <v>Przygotowanie lekarzy</v>
      </c>
      <c r="C598" s="73"/>
      <c r="D598" s="75"/>
      <c r="E598" s="132"/>
      <c r="F598" s="75">
        <f>J598</f>
        <v>8.9</v>
      </c>
      <c r="G598" s="75"/>
      <c r="H598" s="75"/>
      <c r="I598" s="75"/>
      <c r="J598" s="73">
        <v>8.9</v>
      </c>
      <c r="L598">
        <f t="shared" si="67"/>
        <v>8.9</v>
      </c>
    </row>
    <row r="599" spans="1:12" ht="15" thickBot="1">
      <c r="A599" s="102">
        <v>38</v>
      </c>
      <c r="B599" s="75" t="str">
        <f>'BRYŁA B'!C200</f>
        <v>Składzik porządkowy</v>
      </c>
      <c r="C599" s="73"/>
      <c r="D599" s="75"/>
      <c r="E599" s="132"/>
      <c r="F599" s="75"/>
      <c r="G599" s="137">
        <f t="shared" ref="G599:G605" si="68">J599</f>
        <v>2.2999999999999998</v>
      </c>
      <c r="H599" s="75"/>
      <c r="I599" s="75"/>
      <c r="J599" s="73">
        <v>2.2999999999999998</v>
      </c>
      <c r="L599">
        <f t="shared" si="67"/>
        <v>2.2999999999999998</v>
      </c>
    </row>
    <row r="600" spans="1:12" ht="15" thickBot="1">
      <c r="A600" s="102">
        <v>39</v>
      </c>
      <c r="B600" s="75" t="str">
        <f>'BRYŁA B'!C201</f>
        <v>WC personelu (K)</v>
      </c>
      <c r="C600" s="73"/>
      <c r="D600" s="75"/>
      <c r="E600" s="132"/>
      <c r="F600" s="75"/>
      <c r="G600" s="75">
        <f t="shared" si="68"/>
        <v>3.7</v>
      </c>
      <c r="H600" s="75"/>
      <c r="I600" s="75"/>
      <c r="J600" s="73">
        <v>3.7</v>
      </c>
    </row>
    <row r="601" spans="1:12" ht="15" thickBot="1">
      <c r="A601" s="102">
        <v>40</v>
      </c>
      <c r="B601" s="75" t="str">
        <f>'BRYŁA B'!C202</f>
        <v>WC personelu (M)</v>
      </c>
      <c r="C601" s="73"/>
      <c r="D601" s="75"/>
      <c r="E601" s="132"/>
      <c r="F601" s="75"/>
      <c r="G601" s="75">
        <f t="shared" si="68"/>
        <v>6.1</v>
      </c>
      <c r="H601" s="75"/>
      <c r="I601" s="75"/>
      <c r="J601" s="73">
        <v>6.1</v>
      </c>
    </row>
    <row r="602" spans="1:12" ht="15" thickBot="1">
      <c r="A602" s="102">
        <v>41</v>
      </c>
      <c r="B602" s="75" t="str">
        <f>'BRYŁA B'!C203</f>
        <v>Szatnia personelu, boks powrotny (K)</v>
      </c>
      <c r="C602" s="73"/>
      <c r="D602" s="75"/>
      <c r="E602" s="132"/>
      <c r="F602" s="75"/>
      <c r="G602" s="75">
        <f t="shared" si="68"/>
        <v>5.6</v>
      </c>
      <c r="H602" s="75"/>
      <c r="I602" s="75"/>
      <c r="J602" s="73">
        <v>5.6</v>
      </c>
      <c r="L602">
        <f t="shared" ref="L602:L617" si="69">J602</f>
        <v>5.6</v>
      </c>
    </row>
    <row r="603" spans="1:12" ht="15" thickBot="1">
      <c r="A603" s="102">
        <v>42</v>
      </c>
      <c r="B603" s="75" t="str">
        <f>'BRYŁA B'!C204</f>
        <v>Szatnia personelu, część czysta (K)</v>
      </c>
      <c r="C603" s="73"/>
      <c r="D603" s="75"/>
      <c r="E603" s="132"/>
      <c r="F603" s="75"/>
      <c r="G603" s="75">
        <f t="shared" si="68"/>
        <v>10.8</v>
      </c>
      <c r="H603" s="75"/>
      <c r="I603" s="75"/>
      <c r="J603" s="73">
        <v>10.8</v>
      </c>
      <c r="L603">
        <f t="shared" si="69"/>
        <v>10.8</v>
      </c>
    </row>
    <row r="604" spans="1:12" ht="15" thickBot="1">
      <c r="A604" s="102">
        <v>43</v>
      </c>
      <c r="B604" s="75" t="str">
        <f>'BRYŁA B'!C205</f>
        <v>Szatnia personelu, umywalnia (K)</v>
      </c>
      <c r="C604" s="73"/>
      <c r="D604" s="75"/>
      <c r="E604" s="132"/>
      <c r="F604" s="75"/>
      <c r="G604" s="75">
        <f t="shared" si="68"/>
        <v>15.1</v>
      </c>
      <c r="H604" s="75"/>
      <c r="I604" s="75"/>
      <c r="J604" s="73">
        <v>15.1</v>
      </c>
      <c r="L604">
        <f t="shared" si="69"/>
        <v>15.1</v>
      </c>
    </row>
    <row r="605" spans="1:12" ht="15" thickBot="1">
      <c r="A605" s="102">
        <v>44</v>
      </c>
      <c r="B605" s="75" t="str">
        <f>'BRYŁA B'!C206</f>
        <v>Szatnia personelu, część brudna (K)</v>
      </c>
      <c r="C605" s="73"/>
      <c r="D605" s="75"/>
      <c r="E605" s="132"/>
      <c r="F605" s="75"/>
      <c r="G605" s="75">
        <f t="shared" si="68"/>
        <v>21.7</v>
      </c>
      <c r="H605" s="75"/>
      <c r="I605" s="75"/>
      <c r="J605" s="73">
        <v>21.7</v>
      </c>
      <c r="L605">
        <f t="shared" si="69"/>
        <v>21.7</v>
      </c>
    </row>
    <row r="606" spans="1:12" ht="15" thickBot="1">
      <c r="A606" s="102">
        <v>45</v>
      </c>
      <c r="B606" s="75" t="str">
        <f>'BRYŁA B'!C207</f>
        <v>Przedsionek</v>
      </c>
      <c r="C606" s="73"/>
      <c r="D606" s="75"/>
      <c r="E606" s="132"/>
      <c r="F606" s="75">
        <f>J606</f>
        <v>2.2999999999999998</v>
      </c>
      <c r="G606" s="75"/>
      <c r="H606" s="75"/>
      <c r="I606" s="75"/>
      <c r="J606" s="73">
        <v>2.2999999999999998</v>
      </c>
      <c r="L606">
        <f t="shared" si="69"/>
        <v>2.2999999999999998</v>
      </c>
    </row>
    <row r="607" spans="1:12" ht="15" thickBot="1">
      <c r="A607" s="102">
        <v>46</v>
      </c>
      <c r="B607" s="75" t="str">
        <f>'BRYŁA B'!C208</f>
        <v>Korytarz</v>
      </c>
      <c r="C607" s="73"/>
      <c r="D607" s="75"/>
      <c r="E607" s="132"/>
      <c r="F607" s="75">
        <f>J607</f>
        <v>17.5</v>
      </c>
      <c r="G607" s="75"/>
      <c r="H607" s="75"/>
      <c r="I607" s="75"/>
      <c r="J607" s="73">
        <v>17.5</v>
      </c>
      <c r="L607">
        <f t="shared" si="69"/>
        <v>17.5</v>
      </c>
    </row>
    <row r="608" spans="1:12" ht="15" thickBot="1">
      <c r="A608" s="102">
        <v>47</v>
      </c>
      <c r="B608" s="75" t="str">
        <f>'BRYŁA B'!C209</f>
        <v>Szatnia personelu, część brudna (M)</v>
      </c>
      <c r="C608" s="73"/>
      <c r="D608" s="75"/>
      <c r="E608" s="132"/>
      <c r="F608" s="75"/>
      <c r="G608" s="75">
        <f t="shared" ref="G608:G614" si="70">J608</f>
        <v>9</v>
      </c>
      <c r="H608" s="75"/>
      <c r="I608" s="75"/>
      <c r="J608" s="73">
        <v>9</v>
      </c>
      <c r="L608">
        <f t="shared" si="69"/>
        <v>9</v>
      </c>
    </row>
    <row r="609" spans="1:12" ht="15" thickBot="1">
      <c r="A609" s="102">
        <v>48</v>
      </c>
      <c r="B609" s="75" t="str">
        <f>'BRYŁA B'!C210</f>
        <v>Szatnia personelu, umywalnia (M)</v>
      </c>
      <c r="C609" s="73"/>
      <c r="D609" s="75"/>
      <c r="E609" s="132"/>
      <c r="F609" s="75"/>
      <c r="G609" s="75">
        <f t="shared" si="70"/>
        <v>12.8</v>
      </c>
      <c r="H609" s="75"/>
      <c r="I609" s="75"/>
      <c r="J609" s="73">
        <v>12.8</v>
      </c>
      <c r="L609">
        <f t="shared" si="69"/>
        <v>12.8</v>
      </c>
    </row>
    <row r="610" spans="1:12" ht="15" thickBot="1">
      <c r="A610" s="102">
        <v>49</v>
      </c>
      <c r="B610" s="75" t="str">
        <f>'BRYŁA B'!C211</f>
        <v>Szatnia personelu, część czysta (M)</v>
      </c>
      <c r="C610" s="73"/>
      <c r="D610" s="75"/>
      <c r="E610" s="132"/>
      <c r="F610" s="75"/>
      <c r="G610" s="75">
        <f t="shared" si="70"/>
        <v>8.9</v>
      </c>
      <c r="H610" s="75"/>
      <c r="I610" s="75"/>
      <c r="J610" s="73">
        <v>8.9</v>
      </c>
      <c r="L610">
        <f t="shared" si="69"/>
        <v>8.9</v>
      </c>
    </row>
    <row r="611" spans="1:12" ht="15" thickBot="1">
      <c r="A611" s="102">
        <v>50</v>
      </c>
      <c r="B611" s="75" t="str">
        <f>'BRYŁA B'!C212</f>
        <v>Szatnia personelu, boks powrotny (M)</v>
      </c>
      <c r="C611" s="73"/>
      <c r="D611" s="75"/>
      <c r="E611" s="132"/>
      <c r="F611" s="75"/>
      <c r="G611" s="75">
        <f t="shared" si="70"/>
        <v>4.8</v>
      </c>
      <c r="H611" s="75"/>
      <c r="I611" s="75"/>
      <c r="J611" s="73">
        <v>4.8</v>
      </c>
      <c r="L611">
        <f t="shared" si="69"/>
        <v>4.8</v>
      </c>
    </row>
    <row r="612" spans="1:12" ht="15" thickBot="1">
      <c r="A612" s="102">
        <v>51</v>
      </c>
      <c r="B612" s="75" t="str">
        <f>'BRYŁA B'!C213</f>
        <v>Boks bielizny brudnej</v>
      </c>
      <c r="C612" s="73"/>
      <c r="D612" s="75"/>
      <c r="E612" s="132"/>
      <c r="F612" s="75"/>
      <c r="G612" s="75">
        <f t="shared" si="70"/>
        <v>5.6</v>
      </c>
      <c r="H612" s="75"/>
      <c r="I612" s="75"/>
      <c r="J612" s="73">
        <v>5.6</v>
      </c>
      <c r="L612">
        <f t="shared" si="69"/>
        <v>5.6</v>
      </c>
    </row>
    <row r="613" spans="1:12" ht="15" thickBot="1">
      <c r="A613" s="102">
        <v>52</v>
      </c>
      <c r="B613" s="75" t="str">
        <f>'BRYŁA B'!C214</f>
        <v>Magazyn</v>
      </c>
      <c r="C613" s="73"/>
      <c r="D613" s="75"/>
      <c r="E613" s="132"/>
      <c r="F613" s="75"/>
      <c r="G613" s="137">
        <f t="shared" si="70"/>
        <v>2.9</v>
      </c>
      <c r="H613" s="75"/>
      <c r="I613" s="75"/>
      <c r="J613" s="73">
        <v>2.9</v>
      </c>
      <c r="L613">
        <f t="shared" si="69"/>
        <v>2.9</v>
      </c>
    </row>
    <row r="614" spans="1:12" ht="15" thickBot="1">
      <c r="A614" s="102">
        <v>53</v>
      </c>
      <c r="B614" s="75" t="str">
        <f>'BRYŁA B'!C215</f>
        <v>Składzik porządkowy</v>
      </c>
      <c r="C614" s="73"/>
      <c r="D614" s="75"/>
      <c r="E614" s="132"/>
      <c r="F614" s="75"/>
      <c r="G614" s="137">
        <f t="shared" si="70"/>
        <v>2.6</v>
      </c>
      <c r="H614" s="75"/>
      <c r="I614" s="75"/>
      <c r="J614" s="73">
        <v>2.6</v>
      </c>
      <c r="L614">
        <f t="shared" si="69"/>
        <v>2.6</v>
      </c>
    </row>
    <row r="615" spans="1:12" ht="15" thickBot="1">
      <c r="A615" s="102">
        <v>54</v>
      </c>
      <c r="B615" s="75" t="str">
        <f>'BRYŁA B'!C216</f>
        <v>Korytarz</v>
      </c>
      <c r="C615" s="73"/>
      <c r="D615" s="75"/>
      <c r="E615" s="132"/>
      <c r="F615" s="75"/>
      <c r="G615" s="75"/>
      <c r="H615" s="75">
        <f>J615</f>
        <v>18.2</v>
      </c>
      <c r="I615" s="75"/>
      <c r="J615" s="73">
        <v>18.2</v>
      </c>
      <c r="L615">
        <f t="shared" si="69"/>
        <v>18.2</v>
      </c>
    </row>
    <row r="616" spans="1:12" ht="15" thickBot="1">
      <c r="A616" s="102">
        <v>55</v>
      </c>
      <c r="B616" s="75" t="str">
        <f>'BRYŁA B'!C217</f>
        <v>Pomieszczenie biurowe</v>
      </c>
      <c r="C616" s="73"/>
      <c r="D616" s="75"/>
      <c r="E616" s="132"/>
      <c r="F616" s="75"/>
      <c r="G616" s="133">
        <f t="shared" ref="G616:G622" si="71">J616</f>
        <v>11.8</v>
      </c>
      <c r="H616" s="75"/>
      <c r="I616" s="75"/>
      <c r="J616" s="73">
        <v>11.8</v>
      </c>
      <c r="L616">
        <f t="shared" si="69"/>
        <v>11.8</v>
      </c>
    </row>
    <row r="617" spans="1:12" ht="15" thickBot="1">
      <c r="A617" s="102">
        <v>56</v>
      </c>
      <c r="B617" s="75" t="str">
        <f>'BRYŁA B'!C218</f>
        <v>Pomieszczenie biurowe</v>
      </c>
      <c r="C617" s="73"/>
      <c r="D617" s="75"/>
      <c r="E617" s="132"/>
      <c r="F617" s="75"/>
      <c r="G617" s="133">
        <f t="shared" si="71"/>
        <v>10.199999999999999</v>
      </c>
      <c r="H617" s="75"/>
      <c r="I617" s="75"/>
      <c r="J617" s="73">
        <v>10.199999999999999</v>
      </c>
      <c r="L617">
        <f t="shared" si="69"/>
        <v>10.199999999999999</v>
      </c>
    </row>
    <row r="618" spans="1:12" ht="15" thickBot="1">
      <c r="A618" s="102">
        <v>57</v>
      </c>
      <c r="B618" s="75" t="str">
        <f>'BRYŁA B'!C219</f>
        <v>WC</v>
      </c>
      <c r="C618" s="73"/>
      <c r="D618" s="75"/>
      <c r="E618" s="132"/>
      <c r="F618" s="75"/>
      <c r="G618" s="75">
        <f t="shared" si="71"/>
        <v>10.5</v>
      </c>
      <c r="H618" s="75"/>
      <c r="I618" s="75"/>
      <c r="J618" s="73">
        <v>10.5</v>
      </c>
    </row>
    <row r="619" spans="1:12" ht="15" thickBot="1">
      <c r="A619" s="102">
        <v>58</v>
      </c>
      <c r="B619" s="75" t="str">
        <f>'BRYŁA B'!C220</f>
        <v>Pokój śniadań</v>
      </c>
      <c r="C619" s="73"/>
      <c r="D619" s="75"/>
      <c r="E619" s="132"/>
      <c r="F619" s="75"/>
      <c r="G619" s="75">
        <f t="shared" si="71"/>
        <v>10</v>
      </c>
      <c r="H619" s="75"/>
      <c r="I619" s="75"/>
      <c r="J619" s="73">
        <v>10</v>
      </c>
      <c r="L619">
        <f>J619</f>
        <v>10</v>
      </c>
    </row>
    <row r="620" spans="1:12" ht="15" thickBot="1">
      <c r="A620" s="102">
        <v>59</v>
      </c>
      <c r="B620" s="75" t="str">
        <f>'BRYŁA B'!C221</f>
        <v>Kuchenka</v>
      </c>
      <c r="C620" s="73"/>
      <c r="D620" s="75"/>
      <c r="E620" s="132"/>
      <c r="F620" s="75"/>
      <c r="G620" s="75">
        <f t="shared" si="71"/>
        <v>10.7</v>
      </c>
      <c r="H620" s="75"/>
      <c r="I620" s="75"/>
      <c r="J620" s="73">
        <v>10.7</v>
      </c>
      <c r="L620">
        <f>J620</f>
        <v>10.7</v>
      </c>
    </row>
    <row r="621" spans="1:12" ht="15" thickBot="1">
      <c r="A621" s="102">
        <v>60</v>
      </c>
      <c r="B621" s="75" t="str">
        <f>'BRYŁA B'!C222</f>
        <v>WC</v>
      </c>
      <c r="C621" s="73"/>
      <c r="D621" s="75"/>
      <c r="E621" s="132"/>
      <c r="F621" s="75"/>
      <c r="G621" s="75">
        <f t="shared" si="71"/>
        <v>10.5</v>
      </c>
      <c r="H621" s="75"/>
      <c r="I621" s="75"/>
      <c r="J621" s="73">
        <v>10.5</v>
      </c>
    </row>
    <row r="622" spans="1:12" ht="15" thickBot="1">
      <c r="A622" s="102">
        <v>61</v>
      </c>
      <c r="B622" s="75" t="str">
        <f>'BRYŁA B'!C223</f>
        <v>Gabinet lekarski</v>
      </c>
      <c r="C622" s="73"/>
      <c r="D622" s="75"/>
      <c r="E622" s="132"/>
      <c r="F622" s="75"/>
      <c r="G622" s="75">
        <f t="shared" si="71"/>
        <v>21.8</v>
      </c>
      <c r="H622" s="75"/>
      <c r="I622" s="75"/>
      <c r="J622" s="73">
        <v>21.8</v>
      </c>
      <c r="L622">
        <f>J622</f>
        <v>21.8</v>
      </c>
    </row>
    <row r="623" spans="1:12" ht="15" thickBot="1">
      <c r="A623" s="102">
        <v>62</v>
      </c>
      <c r="B623" s="75" t="str">
        <f>'BRYŁA B'!C224</f>
        <v>Klatka schodowa</v>
      </c>
      <c r="C623" s="73"/>
      <c r="D623" s="75"/>
      <c r="E623" s="132"/>
      <c r="F623" s="75"/>
      <c r="G623" s="75"/>
      <c r="H623" s="75">
        <f>J623</f>
        <v>23.63</v>
      </c>
      <c r="I623" s="75"/>
      <c r="J623" s="73">
        <v>23.63</v>
      </c>
      <c r="L623">
        <f>J623</f>
        <v>23.63</v>
      </c>
    </row>
    <row r="624" spans="1:12" ht="15" thickBot="1">
      <c r="A624" s="102">
        <v>63</v>
      </c>
      <c r="B624" s="75" t="str">
        <f>'BRYŁA B'!C225</f>
        <v>Klatka schodowa</v>
      </c>
      <c r="C624" s="73"/>
      <c r="D624" s="75"/>
      <c r="E624" s="132"/>
      <c r="F624" s="75"/>
      <c r="G624" s="75"/>
      <c r="H624" s="75">
        <f>J624</f>
        <v>20.92</v>
      </c>
      <c r="I624" s="75"/>
      <c r="J624" s="73">
        <v>20.92</v>
      </c>
      <c r="L624">
        <f>J624</f>
        <v>20.92</v>
      </c>
    </row>
    <row r="625" spans="1:12" ht="15" thickBot="1">
      <c r="A625" s="75"/>
      <c r="B625" s="101" t="s">
        <v>886</v>
      </c>
      <c r="C625" s="75"/>
      <c r="D625" s="134">
        <f>SUM(D562:D624)</f>
        <v>129.6</v>
      </c>
      <c r="E625" s="92">
        <f>SUM(E562:E624)</f>
        <v>49.8</v>
      </c>
      <c r="F625" s="92">
        <f>SUM(F562:F624)</f>
        <v>465.20000000000005</v>
      </c>
      <c r="G625" s="92">
        <f>SUM(G562:G624)</f>
        <v>275.89999999999998</v>
      </c>
      <c r="H625" s="92">
        <f>SUM(H562:H624)</f>
        <v>149.85000000000002</v>
      </c>
      <c r="I625" s="92"/>
      <c r="J625" s="75"/>
    </row>
    <row r="626" spans="1:12">
      <c r="A626" s="203" t="s">
        <v>998</v>
      </c>
      <c r="B626" s="203"/>
      <c r="C626" s="203"/>
      <c r="D626" s="203"/>
      <c r="E626" s="203"/>
      <c r="F626" s="203"/>
      <c r="G626" s="203"/>
      <c r="H626" s="109"/>
      <c r="I626" s="109"/>
      <c r="J626" s="93">
        <f>SUM(J562:J625)</f>
        <v>1070.3500000000001</v>
      </c>
    </row>
    <row r="629" spans="1:12">
      <c r="A629" t="s">
        <v>1340</v>
      </c>
    </row>
    <row r="631" spans="1:12">
      <c r="A631" s="92" t="s">
        <v>303</v>
      </c>
      <c r="B631" s="93" t="s">
        <v>304</v>
      </c>
      <c r="C631" s="94" t="s">
        <v>962</v>
      </c>
      <c r="D631" s="93" t="s">
        <v>963</v>
      </c>
      <c r="E631" s="93" t="s">
        <v>964</v>
      </c>
      <c r="F631" s="93" t="s">
        <v>965</v>
      </c>
      <c r="G631" s="93" t="s">
        <v>966</v>
      </c>
      <c r="H631" s="93" t="s">
        <v>967</v>
      </c>
      <c r="I631" s="93" t="s">
        <v>968</v>
      </c>
      <c r="J631" s="93" t="s">
        <v>914</v>
      </c>
    </row>
    <row r="632" spans="1:12">
      <c r="A632" s="113">
        <v>1</v>
      </c>
      <c r="B632" s="114" t="s">
        <v>1286</v>
      </c>
      <c r="C632" s="96">
        <v>101</v>
      </c>
      <c r="D632" s="115"/>
      <c r="E632" s="115"/>
      <c r="F632" s="197">
        <v>9.8000000000000007</v>
      </c>
      <c r="G632" s="115"/>
      <c r="H632" s="115"/>
      <c r="I632" s="115"/>
      <c r="J632" s="115">
        <f>SUM(D632:I632)</f>
        <v>9.8000000000000007</v>
      </c>
      <c r="L632">
        <f t="shared" ref="L632:L637" si="72">J632</f>
        <v>9.8000000000000007</v>
      </c>
    </row>
    <row r="633" spans="1:12" ht="15" thickBot="1">
      <c r="A633" s="113">
        <v>2</v>
      </c>
      <c r="B633" s="114" t="s">
        <v>584</v>
      </c>
      <c r="C633" s="96">
        <v>102</v>
      </c>
      <c r="D633" s="115"/>
      <c r="E633" s="115"/>
      <c r="F633" s="115"/>
      <c r="G633" s="199">
        <v>102.1</v>
      </c>
      <c r="H633" s="115"/>
      <c r="I633" s="115"/>
      <c r="J633" s="115">
        <f>SUM(G633:I633)</f>
        <v>102.1</v>
      </c>
      <c r="L633">
        <f t="shared" si="72"/>
        <v>102.1</v>
      </c>
    </row>
    <row r="634" spans="1:12" ht="15" thickBot="1">
      <c r="A634" s="113">
        <v>3</v>
      </c>
      <c r="B634" s="75" t="s">
        <v>134</v>
      </c>
      <c r="C634" s="73">
        <v>103</v>
      </c>
      <c r="D634" s="75"/>
      <c r="E634" s="132"/>
      <c r="F634" s="75">
        <v>10.76</v>
      </c>
      <c r="G634" s="75"/>
      <c r="H634" s="75"/>
      <c r="I634" s="75"/>
      <c r="J634" s="73">
        <f ca="1">SUM(D634:J634)</f>
        <v>10.76</v>
      </c>
      <c r="L634">
        <f t="shared" ca="1" si="72"/>
        <v>0</v>
      </c>
    </row>
    <row r="635" spans="1:12" ht="15" thickBot="1">
      <c r="A635" s="113">
        <v>4</v>
      </c>
      <c r="B635" s="75" t="s">
        <v>1330</v>
      </c>
      <c r="C635" s="73">
        <v>104</v>
      </c>
      <c r="D635" s="75"/>
      <c r="E635" s="132"/>
      <c r="F635" s="75">
        <v>3.53</v>
      </c>
      <c r="G635" s="193"/>
      <c r="H635" s="75"/>
      <c r="I635" s="75"/>
      <c r="J635" s="73">
        <f ca="1">SUM(D635:J635)</f>
        <v>3.53</v>
      </c>
      <c r="L635">
        <f t="shared" ca="1" si="72"/>
        <v>0</v>
      </c>
    </row>
    <row r="636" spans="1:12" ht="15" thickBot="1">
      <c r="A636" s="113">
        <v>5</v>
      </c>
      <c r="B636" s="75" t="s">
        <v>39</v>
      </c>
      <c r="C636" s="73" t="s">
        <v>1285</v>
      </c>
      <c r="D636" s="75"/>
      <c r="E636" s="132"/>
      <c r="F636" s="75">
        <v>5.25</v>
      </c>
      <c r="G636" s="193"/>
      <c r="H636" s="75"/>
      <c r="I636" s="75"/>
      <c r="J636" s="73">
        <v>5.25</v>
      </c>
      <c r="L636">
        <f t="shared" si="72"/>
        <v>5.25</v>
      </c>
    </row>
    <row r="637" spans="1:12" ht="15" thickBot="1">
      <c r="A637" s="113">
        <v>6</v>
      </c>
      <c r="B637" s="75" t="s">
        <v>5</v>
      </c>
      <c r="C637" s="73">
        <v>105</v>
      </c>
      <c r="D637" s="75"/>
      <c r="E637" s="132"/>
      <c r="F637" s="75">
        <v>12.58</v>
      </c>
      <c r="G637" s="75"/>
      <c r="H637" s="75"/>
      <c r="I637" s="75"/>
      <c r="J637" s="73">
        <v>12.58</v>
      </c>
      <c r="L637">
        <f t="shared" si="72"/>
        <v>12.58</v>
      </c>
    </row>
    <row r="638" spans="1:12" ht="15" thickBot="1">
      <c r="A638" s="113">
        <v>7</v>
      </c>
      <c r="B638" s="75" t="s">
        <v>5</v>
      </c>
      <c r="C638" s="73">
        <v>106</v>
      </c>
      <c r="D638" s="75"/>
      <c r="E638" s="132"/>
      <c r="F638" s="75">
        <v>20.57</v>
      </c>
      <c r="G638" s="75"/>
      <c r="H638" s="75"/>
      <c r="I638" s="75"/>
      <c r="J638" s="73">
        <v>20.57</v>
      </c>
    </row>
    <row r="639" spans="1:12" ht="15" thickBot="1">
      <c r="A639" s="113">
        <v>8</v>
      </c>
      <c r="B639" s="75" t="s">
        <v>5</v>
      </c>
      <c r="C639" s="73">
        <v>107</v>
      </c>
      <c r="D639" s="75"/>
      <c r="E639" s="132"/>
      <c r="F639" s="75">
        <v>20.45</v>
      </c>
      <c r="G639" s="75"/>
      <c r="H639" s="75"/>
      <c r="I639" s="75"/>
      <c r="J639" s="73">
        <v>20.45</v>
      </c>
      <c r="L639">
        <f>J639</f>
        <v>20.45</v>
      </c>
    </row>
    <row r="640" spans="1:12" ht="15" thickBot="1">
      <c r="A640" s="113">
        <v>9</v>
      </c>
      <c r="B640" s="75" t="s">
        <v>5</v>
      </c>
      <c r="C640" s="73">
        <v>108</v>
      </c>
      <c r="D640" s="75"/>
      <c r="E640" s="132"/>
      <c r="F640" s="75">
        <v>26.62</v>
      </c>
      <c r="G640" s="75"/>
      <c r="H640" s="75"/>
      <c r="I640" s="75"/>
      <c r="J640" s="73">
        <v>26.62</v>
      </c>
      <c r="L640">
        <f>J640</f>
        <v>26.62</v>
      </c>
    </row>
    <row r="641" spans="1:12" ht="15" thickBot="1">
      <c r="A641" s="113">
        <v>10</v>
      </c>
      <c r="B641" s="75" t="s">
        <v>5</v>
      </c>
      <c r="C641" s="73">
        <v>109</v>
      </c>
      <c r="D641" s="75"/>
      <c r="E641" s="132"/>
      <c r="F641" s="75">
        <v>27.01</v>
      </c>
      <c r="G641" s="75"/>
      <c r="H641" s="75"/>
      <c r="I641" s="75"/>
      <c r="J641" s="73">
        <v>27.01</v>
      </c>
      <c r="L641">
        <f t="shared" ref="L641:L649" si="73">J641</f>
        <v>27.01</v>
      </c>
    </row>
    <row r="642" spans="1:12" ht="15" thickBot="1">
      <c r="A642" s="113">
        <v>11</v>
      </c>
      <c r="B642" s="75" t="s">
        <v>39</v>
      </c>
      <c r="C642" s="73">
        <v>110</v>
      </c>
      <c r="D642" s="75"/>
      <c r="E642" s="132"/>
      <c r="F642" s="75">
        <v>7.17</v>
      </c>
      <c r="G642" s="75"/>
      <c r="H642" s="75"/>
      <c r="I642" s="75"/>
      <c r="J642" s="73">
        <v>7.17</v>
      </c>
      <c r="L642">
        <f t="shared" si="73"/>
        <v>7.17</v>
      </c>
    </row>
    <row r="643" spans="1:12" ht="15" thickBot="1">
      <c r="A643" s="113">
        <v>12</v>
      </c>
      <c r="B643" s="75" t="s">
        <v>28</v>
      </c>
      <c r="C643" s="73">
        <v>111</v>
      </c>
      <c r="D643" s="75"/>
      <c r="E643" s="132">
        <v>17.940000000000001</v>
      </c>
      <c r="F643" s="75"/>
      <c r="G643" s="75"/>
      <c r="H643" s="75"/>
      <c r="I643" s="75"/>
      <c r="J643" s="73">
        <v>17.940000000000001</v>
      </c>
      <c r="L643">
        <f t="shared" si="73"/>
        <v>17.940000000000001</v>
      </c>
    </row>
    <row r="644" spans="1:12" ht="15" thickBot="1">
      <c r="A644" s="113">
        <v>13</v>
      </c>
      <c r="B644" s="75" t="s">
        <v>881</v>
      </c>
      <c r="C644" s="73">
        <v>112</v>
      </c>
      <c r="D644" s="75"/>
      <c r="E644" s="132"/>
      <c r="F644" s="75">
        <v>9.07</v>
      </c>
      <c r="G644" s="75"/>
      <c r="H644" s="75"/>
      <c r="I644" s="75"/>
      <c r="J644" s="73">
        <v>9.07</v>
      </c>
      <c r="L644">
        <f t="shared" si="73"/>
        <v>9.07</v>
      </c>
    </row>
    <row r="645" spans="1:12" ht="15" thickBot="1">
      <c r="A645" s="113">
        <v>14</v>
      </c>
      <c r="B645" s="75" t="s">
        <v>1291</v>
      </c>
      <c r="C645" s="73">
        <v>113</v>
      </c>
      <c r="D645" s="75"/>
      <c r="E645" s="132"/>
      <c r="F645" s="75">
        <v>13.45</v>
      </c>
      <c r="G645" s="75"/>
      <c r="H645" s="75"/>
      <c r="I645" s="75"/>
      <c r="J645" s="73">
        <v>13.45</v>
      </c>
      <c r="L645">
        <f t="shared" si="73"/>
        <v>13.45</v>
      </c>
    </row>
    <row r="646" spans="1:12" ht="15" thickBot="1">
      <c r="A646" s="113">
        <v>15</v>
      </c>
      <c r="B646" s="75" t="s">
        <v>5</v>
      </c>
      <c r="C646" s="73">
        <v>114</v>
      </c>
      <c r="D646" s="75"/>
      <c r="E646" s="132"/>
      <c r="F646" s="75">
        <v>19.8</v>
      </c>
      <c r="G646" s="75"/>
      <c r="H646" s="75"/>
      <c r="I646" s="75"/>
      <c r="J646" s="73">
        <v>19.8</v>
      </c>
      <c r="L646">
        <f t="shared" si="73"/>
        <v>19.8</v>
      </c>
    </row>
    <row r="647" spans="1:12" ht="15" thickBot="1">
      <c r="A647" s="113">
        <v>16</v>
      </c>
      <c r="B647" s="75" t="s">
        <v>79</v>
      </c>
      <c r="C647" s="73">
        <v>115</v>
      </c>
      <c r="D647" s="75"/>
      <c r="E647" s="132"/>
      <c r="F647" s="75">
        <v>2.95</v>
      </c>
      <c r="G647" s="75"/>
      <c r="H647" s="75"/>
      <c r="I647" s="75"/>
      <c r="J647" s="73">
        <v>2.95</v>
      </c>
      <c r="L647">
        <f t="shared" si="73"/>
        <v>2.95</v>
      </c>
    </row>
    <row r="648" spans="1:12" ht="15" thickBot="1">
      <c r="A648" s="113">
        <v>17</v>
      </c>
      <c r="B648" s="75" t="s">
        <v>1293</v>
      </c>
      <c r="C648" s="73" t="s">
        <v>1292</v>
      </c>
      <c r="D648" s="75"/>
      <c r="E648" s="132"/>
      <c r="F648" s="75">
        <v>13.73</v>
      </c>
      <c r="G648" s="75"/>
      <c r="H648" s="75"/>
      <c r="I648" s="75"/>
      <c r="J648" s="73">
        <v>13.73</v>
      </c>
      <c r="L648">
        <f t="shared" si="73"/>
        <v>13.73</v>
      </c>
    </row>
    <row r="649" spans="1:12" ht="15" thickBot="1">
      <c r="A649" s="113">
        <v>18</v>
      </c>
      <c r="B649" s="75" t="s">
        <v>39</v>
      </c>
      <c r="C649" s="73" t="s">
        <v>1294</v>
      </c>
      <c r="D649" s="75"/>
      <c r="E649" s="132"/>
      <c r="F649" s="75">
        <v>2.97</v>
      </c>
      <c r="G649" s="75"/>
      <c r="H649" s="75"/>
      <c r="I649" s="75"/>
      <c r="J649" s="73">
        <v>2.97</v>
      </c>
      <c r="L649">
        <f t="shared" si="73"/>
        <v>2.97</v>
      </c>
    </row>
    <row r="650" spans="1:12" ht="15" thickBot="1">
      <c r="A650" s="113">
        <v>19</v>
      </c>
      <c r="B650" s="75" t="s">
        <v>1295</v>
      </c>
      <c r="C650" s="73">
        <v>116</v>
      </c>
      <c r="D650" s="75"/>
      <c r="E650" s="132"/>
      <c r="F650" s="75"/>
      <c r="G650" s="75">
        <v>3.76</v>
      </c>
      <c r="H650" s="75"/>
      <c r="I650" s="75"/>
      <c r="J650" s="73">
        <v>3.76</v>
      </c>
      <c r="L650">
        <f t="shared" ref="L650:L681" si="74">J650</f>
        <v>3.76</v>
      </c>
    </row>
    <row r="651" spans="1:12" s="53" customFormat="1" ht="15" thickBot="1">
      <c r="A651" s="113">
        <v>20</v>
      </c>
      <c r="B651" s="158" t="s">
        <v>61</v>
      </c>
      <c r="C651" s="159">
        <v>117</v>
      </c>
      <c r="D651" s="158"/>
      <c r="E651" s="132"/>
      <c r="F651" s="158">
        <v>7.48</v>
      </c>
      <c r="G651" s="158"/>
      <c r="H651" s="158"/>
      <c r="I651" s="158"/>
      <c r="J651" s="159">
        <v>7.48</v>
      </c>
      <c r="L651" s="53">
        <f t="shared" si="74"/>
        <v>7.48</v>
      </c>
    </row>
    <row r="652" spans="1:12" s="53" customFormat="1" ht="15" thickBot="1">
      <c r="A652" s="113">
        <v>21</v>
      </c>
      <c r="B652" s="158" t="s">
        <v>61</v>
      </c>
      <c r="C652" s="159">
        <v>118</v>
      </c>
      <c r="D652" s="158"/>
      <c r="E652" s="132"/>
      <c r="F652" s="158">
        <v>5.03</v>
      </c>
      <c r="G652" s="158"/>
      <c r="H652" s="158"/>
      <c r="I652" s="158"/>
      <c r="J652" s="159">
        <v>5.03</v>
      </c>
      <c r="L652" s="53">
        <f t="shared" si="74"/>
        <v>5.03</v>
      </c>
    </row>
    <row r="653" spans="1:12" s="53" customFormat="1" ht="15" thickBot="1">
      <c r="A653" s="113">
        <v>22</v>
      </c>
      <c r="B653" s="158" t="s">
        <v>1296</v>
      </c>
      <c r="C653" s="159">
        <v>119</v>
      </c>
      <c r="D653" s="158"/>
      <c r="E653" s="132"/>
      <c r="F653" s="158">
        <v>8.17</v>
      </c>
      <c r="G653" s="158"/>
      <c r="H653" s="158"/>
      <c r="I653" s="158"/>
      <c r="J653" s="159">
        <v>8.17</v>
      </c>
      <c r="L653" s="53">
        <f t="shared" si="74"/>
        <v>8.17</v>
      </c>
    </row>
    <row r="654" spans="1:12" s="53" customFormat="1" ht="15" thickBot="1">
      <c r="A654" s="113">
        <v>23</v>
      </c>
      <c r="B654" s="158" t="s">
        <v>1297</v>
      </c>
      <c r="C654" s="159">
        <v>120</v>
      </c>
      <c r="D654" s="158"/>
      <c r="E654" s="132"/>
      <c r="F654" s="158">
        <v>8.61</v>
      </c>
      <c r="G654" s="158"/>
      <c r="H654" s="158"/>
      <c r="I654" s="158"/>
      <c r="J654" s="159">
        <v>8.61</v>
      </c>
      <c r="L654" s="53">
        <f t="shared" si="74"/>
        <v>8.61</v>
      </c>
    </row>
    <row r="655" spans="1:12" s="53" customFormat="1" ht="15" thickBot="1">
      <c r="A655" s="113">
        <v>24</v>
      </c>
      <c r="B655" s="158" t="s">
        <v>79</v>
      </c>
      <c r="C655" s="159">
        <v>123</v>
      </c>
      <c r="D655" s="158"/>
      <c r="E655" s="132"/>
      <c r="F655" s="158">
        <v>6.02</v>
      </c>
      <c r="G655" s="158"/>
      <c r="H655" s="158"/>
      <c r="I655" s="158"/>
      <c r="J655" s="159">
        <v>6.02</v>
      </c>
      <c r="L655" s="53">
        <f t="shared" si="74"/>
        <v>6.02</v>
      </c>
    </row>
    <row r="656" spans="1:12" s="53" customFormat="1" ht="15" thickBot="1">
      <c r="A656" s="113">
        <v>25</v>
      </c>
      <c r="B656" s="188" t="s">
        <v>584</v>
      </c>
      <c r="C656" s="189">
        <v>124</v>
      </c>
      <c r="D656" s="188"/>
      <c r="E656" s="132"/>
      <c r="F656" s="188"/>
      <c r="G656" s="188">
        <v>11</v>
      </c>
      <c r="H656" s="188"/>
      <c r="I656" s="188"/>
      <c r="J656" s="189">
        <v>11</v>
      </c>
      <c r="L656" s="53">
        <f t="shared" si="74"/>
        <v>11</v>
      </c>
    </row>
    <row r="657" spans="1:12" s="53" customFormat="1" ht="15" thickBot="1">
      <c r="A657" s="113">
        <v>26</v>
      </c>
      <c r="B657" s="188" t="s">
        <v>881</v>
      </c>
      <c r="C657" s="189">
        <v>125</v>
      </c>
      <c r="D657" s="188"/>
      <c r="E657" s="132"/>
      <c r="F657" s="188">
        <v>15.76</v>
      </c>
      <c r="G657" s="188"/>
      <c r="H657" s="188"/>
      <c r="I657" s="188"/>
      <c r="J657" s="189">
        <v>15.76</v>
      </c>
      <c r="L657" s="53">
        <f t="shared" si="74"/>
        <v>15.76</v>
      </c>
    </row>
    <row r="658" spans="1:12" s="53" customFormat="1" ht="15" thickBot="1">
      <c r="A658" s="113">
        <v>27</v>
      </c>
      <c r="B658" s="188" t="s">
        <v>28</v>
      </c>
      <c r="C658" s="189" t="s">
        <v>1298</v>
      </c>
      <c r="D658" s="188"/>
      <c r="E658" s="132">
        <v>9.2200000000000006</v>
      </c>
      <c r="F658" s="188"/>
      <c r="G658" s="188"/>
      <c r="H658" s="188"/>
      <c r="I658" s="188"/>
      <c r="J658" s="189">
        <v>9.2200000000000006</v>
      </c>
      <c r="L658" s="53">
        <f t="shared" si="74"/>
        <v>9.2200000000000006</v>
      </c>
    </row>
    <row r="659" spans="1:12" s="53" customFormat="1" ht="15" thickBot="1">
      <c r="A659" s="113">
        <v>28</v>
      </c>
      <c r="B659" s="188" t="s">
        <v>1299</v>
      </c>
      <c r="C659" s="189">
        <v>126</v>
      </c>
      <c r="D659" s="188"/>
      <c r="E659" s="132"/>
      <c r="F659" s="188">
        <v>5.94</v>
      </c>
      <c r="G659" s="188"/>
      <c r="H659" s="188"/>
      <c r="I659" s="188"/>
      <c r="J659" s="189">
        <v>5.94</v>
      </c>
      <c r="L659" s="53">
        <f t="shared" si="74"/>
        <v>5.94</v>
      </c>
    </row>
    <row r="660" spans="1:12" s="53" customFormat="1" ht="15" thickBot="1">
      <c r="A660" s="113">
        <v>29</v>
      </c>
      <c r="B660" s="188" t="s">
        <v>1300</v>
      </c>
      <c r="C660" s="189">
        <v>127</v>
      </c>
      <c r="D660" s="188"/>
      <c r="E660" s="132"/>
      <c r="F660" s="188"/>
      <c r="G660" s="188">
        <v>10.119999999999999</v>
      </c>
      <c r="H660" s="188"/>
      <c r="I660" s="188"/>
      <c r="J660" s="189">
        <v>10.119999999999999</v>
      </c>
      <c r="L660" s="53">
        <f t="shared" si="74"/>
        <v>10.119999999999999</v>
      </c>
    </row>
    <row r="661" spans="1:12" s="53" customFormat="1" ht="15" thickBot="1">
      <c r="A661" s="113">
        <v>30</v>
      </c>
      <c r="B661" s="188" t="s">
        <v>1301</v>
      </c>
      <c r="C661" s="189">
        <v>128</v>
      </c>
      <c r="D661" s="188"/>
      <c r="E661" s="132"/>
      <c r="F661" s="188">
        <v>8.74</v>
      </c>
      <c r="G661" s="188"/>
      <c r="H661" s="188"/>
      <c r="I661" s="188"/>
      <c r="J661" s="189">
        <v>8.74</v>
      </c>
      <c r="L661" s="53">
        <f t="shared" si="74"/>
        <v>8.74</v>
      </c>
    </row>
    <row r="662" spans="1:12" s="53" customFormat="1" ht="15" thickBot="1">
      <c r="A662" s="113">
        <v>31</v>
      </c>
      <c r="B662" s="188" t="s">
        <v>1331</v>
      </c>
      <c r="C662" s="189">
        <v>129</v>
      </c>
      <c r="D662" s="188"/>
      <c r="E662" s="132"/>
      <c r="F662" s="188">
        <v>8.52</v>
      </c>
      <c r="G662" s="188"/>
      <c r="H662" s="188"/>
      <c r="I662" s="188"/>
      <c r="J662" s="189">
        <v>8.52</v>
      </c>
      <c r="L662" s="53">
        <f t="shared" si="74"/>
        <v>8.52</v>
      </c>
    </row>
    <row r="663" spans="1:12" s="53" customFormat="1" ht="15" thickBot="1">
      <c r="A663" s="113">
        <v>32</v>
      </c>
      <c r="B663" s="188" t="s">
        <v>104</v>
      </c>
      <c r="C663" s="189">
        <v>130</v>
      </c>
      <c r="D663" s="188"/>
      <c r="E663" s="132"/>
      <c r="F663" s="188"/>
      <c r="G663" s="194">
        <v>3.72</v>
      </c>
      <c r="H663" s="188"/>
      <c r="I663" s="188"/>
      <c r="J663" s="189">
        <v>3.72</v>
      </c>
      <c r="L663" s="53">
        <f t="shared" si="74"/>
        <v>3.72</v>
      </c>
    </row>
    <row r="664" spans="1:12" s="53" customFormat="1" ht="15" thickBot="1">
      <c r="A664" s="113">
        <v>33</v>
      </c>
      <c r="B664" s="188" t="s">
        <v>79</v>
      </c>
      <c r="C664" s="189">
        <v>131</v>
      </c>
      <c r="D664" s="188"/>
      <c r="E664" s="132"/>
      <c r="F664" s="188">
        <v>2.16</v>
      </c>
      <c r="G664" s="188"/>
      <c r="H664" s="188"/>
      <c r="I664" s="188"/>
      <c r="J664" s="189">
        <v>2.16</v>
      </c>
      <c r="L664" s="53">
        <f t="shared" si="74"/>
        <v>2.16</v>
      </c>
    </row>
    <row r="665" spans="1:12" s="53" customFormat="1" ht="15" thickBot="1">
      <c r="A665" s="113">
        <v>34</v>
      </c>
      <c r="B665" s="188" t="s">
        <v>1303</v>
      </c>
      <c r="C665" s="189">
        <v>132</v>
      </c>
      <c r="D665" s="188"/>
      <c r="E665" s="132"/>
      <c r="F665" s="188"/>
      <c r="G665" s="194">
        <v>4.37</v>
      </c>
      <c r="H665" s="188"/>
      <c r="I665" s="188"/>
      <c r="J665" s="189">
        <v>4.37</v>
      </c>
      <c r="L665" s="53">
        <f t="shared" si="74"/>
        <v>4.37</v>
      </c>
    </row>
    <row r="666" spans="1:12" s="53" customFormat="1" ht="15" thickBot="1">
      <c r="A666" s="113">
        <v>35</v>
      </c>
      <c r="B666" s="188" t="s">
        <v>525</v>
      </c>
      <c r="C666" s="189">
        <v>133</v>
      </c>
      <c r="D666" s="188"/>
      <c r="E666" s="132"/>
      <c r="F666" s="188"/>
      <c r="G666" s="195">
        <v>5.01</v>
      </c>
      <c r="H666" s="188"/>
      <c r="I666" s="188"/>
      <c r="J666" s="189">
        <v>5.01</v>
      </c>
      <c r="L666" s="53">
        <f t="shared" si="74"/>
        <v>5.01</v>
      </c>
    </row>
    <row r="667" spans="1:12" s="53" customFormat="1" ht="15" thickBot="1">
      <c r="A667" s="113">
        <v>36</v>
      </c>
      <c r="B667" s="188" t="s">
        <v>104</v>
      </c>
      <c r="C667" s="189">
        <v>134</v>
      </c>
      <c r="D667" s="188"/>
      <c r="E667" s="132"/>
      <c r="F667" s="188"/>
      <c r="G667" s="194">
        <v>10.17</v>
      </c>
      <c r="H667" s="188"/>
      <c r="I667" s="188"/>
      <c r="J667" s="189">
        <v>10.17</v>
      </c>
      <c r="L667" s="53">
        <f t="shared" si="74"/>
        <v>10.17</v>
      </c>
    </row>
    <row r="668" spans="1:12" s="53" customFormat="1" ht="15" thickBot="1">
      <c r="A668" s="113">
        <v>37</v>
      </c>
      <c r="B668" s="188" t="s">
        <v>1304</v>
      </c>
      <c r="C668" s="189">
        <v>135</v>
      </c>
      <c r="D668" s="188"/>
      <c r="E668" s="132"/>
      <c r="F668" s="188"/>
      <c r="G668" s="195">
        <v>12.18</v>
      </c>
      <c r="H668" s="188"/>
      <c r="I668" s="188"/>
      <c r="J668" s="189">
        <v>12.18</v>
      </c>
      <c r="L668" s="53">
        <f t="shared" si="74"/>
        <v>12.18</v>
      </c>
    </row>
    <row r="669" spans="1:12" s="53" customFormat="1" ht="15" thickBot="1">
      <c r="A669" s="113">
        <v>38</v>
      </c>
      <c r="B669" s="188" t="s">
        <v>1332</v>
      </c>
      <c r="C669" s="189">
        <v>136</v>
      </c>
      <c r="D669" s="188"/>
      <c r="E669" s="132"/>
      <c r="F669" s="188">
        <v>24.43</v>
      </c>
      <c r="G669" s="188"/>
      <c r="H669" s="188"/>
      <c r="I669" s="188"/>
      <c r="J669" s="189">
        <v>24.43</v>
      </c>
      <c r="L669" s="53">
        <f t="shared" si="74"/>
        <v>24.43</v>
      </c>
    </row>
    <row r="670" spans="1:12" s="53" customFormat="1" ht="15" thickBot="1">
      <c r="A670" s="113">
        <v>39</v>
      </c>
      <c r="B670" s="188" t="s">
        <v>1332</v>
      </c>
      <c r="C670" s="189">
        <v>137</v>
      </c>
      <c r="D670" s="188"/>
      <c r="E670" s="132"/>
      <c r="F670" s="188">
        <v>7.64</v>
      </c>
      <c r="G670" s="188"/>
      <c r="H670" s="188"/>
      <c r="I670" s="188"/>
      <c r="J670" s="189">
        <v>7.64</v>
      </c>
      <c r="L670" s="53">
        <f t="shared" si="74"/>
        <v>7.64</v>
      </c>
    </row>
    <row r="671" spans="1:12" s="53" customFormat="1" ht="15" thickBot="1">
      <c r="A671" s="113">
        <v>40</v>
      </c>
      <c r="B671" s="188" t="s">
        <v>1306</v>
      </c>
      <c r="C671" s="189">
        <v>138</v>
      </c>
      <c r="D671" s="188"/>
      <c r="E671" s="132"/>
      <c r="F671" s="188">
        <v>3.55</v>
      </c>
      <c r="G671" s="188"/>
      <c r="H671" s="188"/>
      <c r="I671" s="188"/>
      <c r="J671" s="189">
        <v>3.55</v>
      </c>
      <c r="L671" s="53">
        <f t="shared" si="74"/>
        <v>3.55</v>
      </c>
    </row>
    <row r="672" spans="1:12" s="53" customFormat="1" ht="15" thickBot="1">
      <c r="A672" s="113">
        <v>41</v>
      </c>
      <c r="B672" s="188" t="s">
        <v>1307</v>
      </c>
      <c r="C672" s="189" t="s">
        <v>1315</v>
      </c>
      <c r="D672" s="188"/>
      <c r="E672" s="132"/>
      <c r="F672" s="188">
        <v>7.4</v>
      </c>
      <c r="G672" s="188"/>
      <c r="H672" s="188"/>
      <c r="I672" s="188"/>
      <c r="J672" s="189">
        <v>7.4</v>
      </c>
      <c r="L672" s="53">
        <f t="shared" si="74"/>
        <v>7.4</v>
      </c>
    </row>
    <row r="673" spans="1:12" s="53" customFormat="1" ht="15" thickBot="1">
      <c r="A673" s="113">
        <v>42</v>
      </c>
      <c r="B673" s="188" t="s">
        <v>1309</v>
      </c>
      <c r="C673" s="189" t="s">
        <v>1308</v>
      </c>
      <c r="D673" s="188"/>
      <c r="E673" s="132"/>
      <c r="F673" s="188">
        <v>3.53</v>
      </c>
      <c r="G673" s="188"/>
      <c r="H673" s="188"/>
      <c r="I673" s="188"/>
      <c r="J673" s="189">
        <v>3.53</v>
      </c>
      <c r="L673" s="53">
        <f t="shared" si="74"/>
        <v>3.53</v>
      </c>
    </row>
    <row r="674" spans="1:12" s="53" customFormat="1" ht="15" thickBot="1">
      <c r="A674" s="113">
        <v>43</v>
      </c>
      <c r="B674" s="188" t="s">
        <v>1310</v>
      </c>
      <c r="C674" s="189">
        <v>139</v>
      </c>
      <c r="D674" s="188"/>
      <c r="E674" s="132"/>
      <c r="F674" s="188">
        <v>3.34</v>
      </c>
      <c r="G674" s="188"/>
      <c r="H674" s="188"/>
      <c r="I674" s="188"/>
      <c r="J674" s="189">
        <v>3.34</v>
      </c>
      <c r="L674" s="53">
        <f t="shared" si="74"/>
        <v>3.34</v>
      </c>
    </row>
    <row r="675" spans="1:12" s="53" customFormat="1" ht="15" thickBot="1">
      <c r="A675" s="113">
        <v>44</v>
      </c>
      <c r="B675" s="188" t="s">
        <v>1314</v>
      </c>
      <c r="C675" s="189">
        <v>140</v>
      </c>
      <c r="D675" s="188"/>
      <c r="E675" s="132"/>
      <c r="F675" s="188">
        <v>3.55</v>
      </c>
      <c r="G675" s="188"/>
      <c r="H675" s="188"/>
      <c r="I675" s="188"/>
      <c r="J675" s="189">
        <v>3.55</v>
      </c>
      <c r="L675" s="53">
        <f t="shared" si="74"/>
        <v>3.55</v>
      </c>
    </row>
    <row r="676" spans="1:12" s="53" customFormat="1" ht="15" thickBot="1">
      <c r="A676" s="113">
        <v>45</v>
      </c>
      <c r="B676" s="188" t="s">
        <v>1307</v>
      </c>
      <c r="C676" s="189" t="s">
        <v>1312</v>
      </c>
      <c r="D676" s="188"/>
      <c r="E676" s="132"/>
      <c r="F676" s="188">
        <v>7.4</v>
      </c>
      <c r="G676" s="188"/>
      <c r="H676" s="188"/>
      <c r="I676" s="188"/>
      <c r="J676" s="189">
        <v>7.4</v>
      </c>
      <c r="L676" s="53">
        <f t="shared" si="74"/>
        <v>7.4</v>
      </c>
    </row>
    <row r="677" spans="1:12" s="53" customFormat="1" ht="15" thickBot="1">
      <c r="A677" s="113">
        <v>46</v>
      </c>
      <c r="B677" s="188" t="s">
        <v>1311</v>
      </c>
      <c r="C677" s="189" t="s">
        <v>1313</v>
      </c>
      <c r="D677" s="188"/>
      <c r="E677" s="132"/>
      <c r="F677" s="188">
        <v>3.55</v>
      </c>
      <c r="G677" s="188"/>
      <c r="H677" s="188"/>
      <c r="I677" s="188"/>
      <c r="J677" s="189">
        <v>3.55</v>
      </c>
      <c r="L677" s="53">
        <f t="shared" si="74"/>
        <v>3.55</v>
      </c>
    </row>
    <row r="678" spans="1:12" s="53" customFormat="1" ht="15" thickBot="1">
      <c r="A678" s="113">
        <v>47</v>
      </c>
      <c r="B678" s="188" t="s">
        <v>1332</v>
      </c>
      <c r="C678" s="189">
        <v>141</v>
      </c>
      <c r="D678" s="188"/>
      <c r="E678" s="132"/>
      <c r="F678" s="188">
        <v>29.77</v>
      </c>
      <c r="G678" s="188"/>
      <c r="H678" s="188"/>
      <c r="I678" s="188"/>
      <c r="J678" s="189">
        <v>29.77</v>
      </c>
      <c r="L678" s="53">
        <f t="shared" si="74"/>
        <v>29.77</v>
      </c>
    </row>
    <row r="679" spans="1:12" s="53" customFormat="1" ht="15" thickBot="1">
      <c r="A679" s="113">
        <v>48</v>
      </c>
      <c r="B679" s="188" t="s">
        <v>1284</v>
      </c>
      <c r="C679" s="189">
        <v>142</v>
      </c>
      <c r="D679" s="188"/>
      <c r="E679" s="132">
        <v>4.17</v>
      </c>
      <c r="F679" s="188"/>
      <c r="G679" s="188"/>
      <c r="H679" s="188"/>
      <c r="I679" s="188"/>
      <c r="J679" s="189">
        <v>4.17</v>
      </c>
      <c r="L679" s="53">
        <f t="shared" si="74"/>
        <v>4.17</v>
      </c>
    </row>
    <row r="680" spans="1:12" s="53" customFormat="1" ht="15" thickBot="1">
      <c r="A680" s="113">
        <v>49</v>
      </c>
      <c r="B680" s="188" t="s">
        <v>1333</v>
      </c>
      <c r="C680" s="189" t="s">
        <v>885</v>
      </c>
      <c r="D680" s="188"/>
      <c r="E680" s="132"/>
      <c r="F680" s="188">
        <v>11.45</v>
      </c>
      <c r="G680" s="188"/>
      <c r="H680" s="188"/>
      <c r="I680" s="188"/>
      <c r="J680" s="189">
        <v>11.45</v>
      </c>
      <c r="L680" s="53">
        <f t="shared" si="74"/>
        <v>11.45</v>
      </c>
    </row>
    <row r="681" spans="1:12" s="53" customFormat="1" ht="15" thickBot="1">
      <c r="A681" s="113">
        <v>50</v>
      </c>
      <c r="B681" s="188" t="s">
        <v>1334</v>
      </c>
      <c r="C681" s="189" t="s">
        <v>1278</v>
      </c>
      <c r="D681" s="188"/>
      <c r="E681" s="132"/>
      <c r="F681" s="188">
        <v>7.55</v>
      </c>
      <c r="G681" s="188"/>
      <c r="H681" s="188"/>
      <c r="I681" s="188"/>
      <c r="J681" s="189">
        <v>7.55</v>
      </c>
      <c r="L681" s="53">
        <f t="shared" si="74"/>
        <v>7.55</v>
      </c>
    </row>
    <row r="682" spans="1:12" s="53" customFormat="1" ht="15" thickBot="1">
      <c r="A682" s="113">
        <v>51</v>
      </c>
      <c r="B682" s="188" t="s">
        <v>1335</v>
      </c>
      <c r="C682" s="189">
        <v>144</v>
      </c>
      <c r="D682" s="188">
        <v>37.89</v>
      </c>
      <c r="E682" s="132"/>
      <c r="F682" s="188"/>
      <c r="G682" s="196"/>
      <c r="H682" s="188"/>
      <c r="I682" s="188"/>
      <c r="J682" s="189">
        <v>37.89</v>
      </c>
      <c r="L682" s="53">
        <f t="shared" ref="L682:L705" si="75">J682</f>
        <v>37.89</v>
      </c>
    </row>
    <row r="683" spans="1:12" s="53" customFormat="1" ht="15" thickBot="1">
      <c r="A683" s="113">
        <v>52</v>
      </c>
      <c r="B683" s="188" t="s">
        <v>1336</v>
      </c>
      <c r="C683" s="189" t="s">
        <v>1279</v>
      </c>
      <c r="D683" s="188"/>
      <c r="E683" s="132"/>
      <c r="F683" s="188"/>
      <c r="G683" s="196">
        <v>8.26</v>
      </c>
      <c r="H683" s="188"/>
      <c r="I683" s="188"/>
      <c r="J683" s="189">
        <v>8.26</v>
      </c>
      <c r="L683" s="53">
        <f t="shared" si="75"/>
        <v>8.26</v>
      </c>
    </row>
    <row r="684" spans="1:12" s="53" customFormat="1" ht="15" thickBot="1">
      <c r="A684" s="113">
        <v>53</v>
      </c>
      <c r="B684" s="188" t="s">
        <v>1337</v>
      </c>
      <c r="C684" s="189" t="s">
        <v>1280</v>
      </c>
      <c r="D684" s="188"/>
      <c r="E684" s="132"/>
      <c r="F684" s="188"/>
      <c r="G684" s="196">
        <v>9.44</v>
      </c>
      <c r="H684" s="188"/>
      <c r="I684" s="188"/>
      <c r="J684" s="189">
        <v>9.44</v>
      </c>
      <c r="L684" s="53">
        <f t="shared" si="75"/>
        <v>9.44</v>
      </c>
    </row>
    <row r="685" spans="1:12" s="53" customFormat="1" ht="15" thickBot="1">
      <c r="A685" s="113">
        <v>54</v>
      </c>
      <c r="B685" s="188" t="s">
        <v>1281</v>
      </c>
      <c r="C685" s="189">
        <v>146</v>
      </c>
      <c r="D685" s="188"/>
      <c r="E685" s="132"/>
      <c r="F685" s="188"/>
      <c r="G685" s="196">
        <v>8.11</v>
      </c>
      <c r="H685" s="188"/>
      <c r="I685" s="188"/>
      <c r="J685" s="189">
        <v>8.11</v>
      </c>
      <c r="L685" s="53">
        <f t="shared" si="75"/>
        <v>8.11</v>
      </c>
    </row>
    <row r="686" spans="1:12" s="53" customFormat="1" ht="15" thickBot="1">
      <c r="A686" s="113">
        <v>55</v>
      </c>
      <c r="B686" s="188" t="s">
        <v>584</v>
      </c>
      <c r="C686" s="189">
        <v>147</v>
      </c>
      <c r="D686" s="188"/>
      <c r="E686" s="132"/>
      <c r="F686" s="188"/>
      <c r="G686" s="196">
        <v>28.88</v>
      </c>
      <c r="H686" s="188"/>
      <c r="I686" s="188"/>
      <c r="J686" s="189">
        <v>28.88</v>
      </c>
      <c r="L686" s="53">
        <f t="shared" si="75"/>
        <v>28.88</v>
      </c>
    </row>
    <row r="687" spans="1:12" s="53" customFormat="1" ht="15" thickBot="1">
      <c r="A687" s="113">
        <v>56</v>
      </c>
      <c r="B687" s="188" t="s">
        <v>1332</v>
      </c>
      <c r="C687" s="189">
        <v>148</v>
      </c>
      <c r="D687" s="188"/>
      <c r="E687" s="132"/>
      <c r="F687" s="188">
        <v>4.4000000000000004</v>
      </c>
      <c r="G687" s="188"/>
      <c r="H687" s="188"/>
      <c r="I687" s="188"/>
      <c r="J687" s="189">
        <v>4.4000000000000004</v>
      </c>
      <c r="L687" s="53">
        <f t="shared" si="75"/>
        <v>4.4000000000000004</v>
      </c>
    </row>
    <row r="688" spans="1:12" s="53" customFormat="1" ht="15" thickBot="1">
      <c r="A688" s="113">
        <v>57</v>
      </c>
      <c r="B688" s="188" t="s">
        <v>1283</v>
      </c>
      <c r="C688" s="189">
        <v>149</v>
      </c>
      <c r="D688" s="188"/>
      <c r="E688" s="132"/>
      <c r="F688" s="188"/>
      <c r="G688" s="188">
        <v>11.75</v>
      </c>
      <c r="H688" s="188"/>
      <c r="I688" s="188"/>
      <c r="J688" s="189">
        <v>11.75</v>
      </c>
      <c r="L688" s="53">
        <f t="shared" si="75"/>
        <v>11.75</v>
      </c>
    </row>
    <row r="689" spans="1:12" s="53" customFormat="1" ht="15" thickBot="1">
      <c r="A689" s="113">
        <v>58</v>
      </c>
      <c r="B689" s="188" t="s">
        <v>1316</v>
      </c>
      <c r="C689" s="189">
        <v>150</v>
      </c>
      <c r="D689" s="188"/>
      <c r="E689" s="132">
        <v>42.85</v>
      </c>
      <c r="F689" s="188"/>
      <c r="G689" s="188"/>
      <c r="H689" s="188"/>
      <c r="I689" s="188"/>
      <c r="J689" s="189">
        <v>42.85</v>
      </c>
      <c r="L689" s="53">
        <f t="shared" si="75"/>
        <v>42.85</v>
      </c>
    </row>
    <row r="690" spans="1:12" s="53" customFormat="1" ht="15" thickBot="1">
      <c r="A690" s="113">
        <v>59</v>
      </c>
      <c r="B690" s="188" t="s">
        <v>39</v>
      </c>
      <c r="C690" s="189" t="s">
        <v>1317</v>
      </c>
      <c r="D690" s="188"/>
      <c r="E690" s="132"/>
      <c r="F690" s="188">
        <v>6.58</v>
      </c>
      <c r="G690" s="188"/>
      <c r="H690" s="188"/>
      <c r="I690" s="188"/>
      <c r="J690" s="189">
        <v>6.58</v>
      </c>
      <c r="L690" s="53">
        <f t="shared" si="75"/>
        <v>6.58</v>
      </c>
    </row>
    <row r="691" spans="1:12" s="53" customFormat="1" ht="15" thickBot="1">
      <c r="A691" s="113">
        <v>60</v>
      </c>
      <c r="B691" s="188" t="s">
        <v>1338</v>
      </c>
      <c r="C691" s="189">
        <v>151</v>
      </c>
      <c r="D691" s="188"/>
      <c r="E691" s="132"/>
      <c r="F691" s="188">
        <v>9.9</v>
      </c>
      <c r="G691" s="188"/>
      <c r="H691" s="188"/>
      <c r="I691" s="188"/>
      <c r="J691" s="189">
        <v>9.9</v>
      </c>
      <c r="L691" s="53">
        <f t="shared" si="75"/>
        <v>9.9</v>
      </c>
    </row>
    <row r="692" spans="1:12" s="53" customFormat="1" ht="15" thickBot="1">
      <c r="A692" s="113">
        <v>61</v>
      </c>
      <c r="B692" s="188" t="s">
        <v>1319</v>
      </c>
      <c r="C692" s="189">
        <v>152</v>
      </c>
      <c r="D692" s="188"/>
      <c r="E692" s="132"/>
      <c r="F692" s="188"/>
      <c r="G692" s="196">
        <v>11.19</v>
      </c>
      <c r="H692" s="188"/>
      <c r="I692" s="188"/>
      <c r="J692" s="189">
        <v>11.19</v>
      </c>
      <c r="L692" s="53">
        <f t="shared" si="75"/>
        <v>11.19</v>
      </c>
    </row>
    <row r="693" spans="1:12" s="53" customFormat="1" ht="15" thickBot="1">
      <c r="A693" s="113">
        <v>62</v>
      </c>
      <c r="B693" s="188" t="s">
        <v>1316</v>
      </c>
      <c r="C693" s="189">
        <v>153</v>
      </c>
      <c r="D693" s="188"/>
      <c r="E693" s="132">
        <v>22.59</v>
      </c>
      <c r="F693" s="188"/>
      <c r="G693" s="188"/>
      <c r="H693" s="188"/>
      <c r="I693" s="188"/>
      <c r="J693" s="189">
        <v>22.59</v>
      </c>
      <c r="L693" s="53">
        <f t="shared" si="75"/>
        <v>22.59</v>
      </c>
    </row>
    <row r="694" spans="1:12" s="53" customFormat="1" ht="15" thickBot="1">
      <c r="A694" s="113">
        <v>63</v>
      </c>
      <c r="B694" s="188" t="s">
        <v>32</v>
      </c>
      <c r="C694" s="189">
        <v>154</v>
      </c>
      <c r="D694" s="188"/>
      <c r="E694" s="132"/>
      <c r="F694" s="188">
        <v>8.35</v>
      </c>
      <c r="G694" s="188"/>
      <c r="H694" s="188"/>
      <c r="I694" s="188"/>
      <c r="J694" s="189">
        <v>8.35</v>
      </c>
      <c r="L694" s="53">
        <f t="shared" si="75"/>
        <v>8.35</v>
      </c>
    </row>
    <row r="695" spans="1:12" s="53" customFormat="1" ht="15" thickBot="1">
      <c r="A695" s="113">
        <v>64</v>
      </c>
      <c r="B695" s="188" t="s">
        <v>127</v>
      </c>
      <c r="C695" s="189">
        <v>155</v>
      </c>
      <c r="D695" s="188"/>
      <c r="E695" s="132"/>
      <c r="F695" s="188"/>
      <c r="G695" s="194">
        <v>1.56</v>
      </c>
      <c r="H695" s="188"/>
      <c r="I695" s="188"/>
      <c r="J695" s="189">
        <v>1.56</v>
      </c>
      <c r="L695" s="53">
        <f t="shared" si="75"/>
        <v>1.56</v>
      </c>
    </row>
    <row r="696" spans="1:12" s="53" customFormat="1" ht="15" thickBot="1">
      <c r="A696" s="113">
        <v>65</v>
      </c>
      <c r="B696" s="188" t="s">
        <v>102</v>
      </c>
      <c r="C696" s="189">
        <v>156</v>
      </c>
      <c r="D696" s="188"/>
      <c r="E696" s="132"/>
      <c r="F696" s="188"/>
      <c r="G696" s="188">
        <v>5.53</v>
      </c>
      <c r="H696" s="188"/>
      <c r="I696" s="188"/>
      <c r="J696" s="189">
        <v>5.53</v>
      </c>
      <c r="L696" s="53">
        <f t="shared" si="75"/>
        <v>5.53</v>
      </c>
    </row>
    <row r="697" spans="1:12" s="53" customFormat="1" ht="15" thickBot="1">
      <c r="A697" s="113">
        <v>66</v>
      </c>
      <c r="B697" s="188" t="s">
        <v>1296</v>
      </c>
      <c r="C697" s="189" t="s">
        <v>1321</v>
      </c>
      <c r="D697" s="188"/>
      <c r="E697" s="132"/>
      <c r="F697" s="188">
        <v>6.02</v>
      </c>
      <c r="G697" s="188"/>
      <c r="H697" s="188"/>
      <c r="I697" s="188"/>
      <c r="J697" s="189">
        <v>6.02</v>
      </c>
      <c r="L697" s="53">
        <f t="shared" si="75"/>
        <v>6.02</v>
      </c>
    </row>
    <row r="698" spans="1:12" s="53" customFormat="1" ht="15" thickBot="1">
      <c r="A698" s="113">
        <v>67</v>
      </c>
      <c r="B698" s="188" t="s">
        <v>1322</v>
      </c>
      <c r="C698" s="189">
        <v>157</v>
      </c>
      <c r="D698" s="188"/>
      <c r="E698" s="132"/>
      <c r="F698" s="188">
        <v>11.21</v>
      </c>
      <c r="G698" s="188"/>
      <c r="H698" s="188"/>
      <c r="I698" s="188"/>
      <c r="J698" s="189">
        <v>11.21</v>
      </c>
      <c r="L698" s="53">
        <f t="shared" si="75"/>
        <v>11.21</v>
      </c>
    </row>
    <row r="699" spans="1:12" s="53" customFormat="1" ht="15" thickBot="1">
      <c r="A699" s="113">
        <v>68</v>
      </c>
      <c r="B699" s="188" t="s">
        <v>30</v>
      </c>
      <c r="C699" s="189" t="s">
        <v>1323</v>
      </c>
      <c r="D699" s="188"/>
      <c r="E699" s="132"/>
      <c r="F699" s="188">
        <v>12.2</v>
      </c>
      <c r="G699" s="188"/>
      <c r="H699" s="188"/>
      <c r="I699" s="188"/>
      <c r="J699" s="189">
        <v>12.2</v>
      </c>
      <c r="L699" s="53">
        <f t="shared" si="75"/>
        <v>12.2</v>
      </c>
    </row>
    <row r="700" spans="1:12" s="53" customFormat="1" ht="15" thickBot="1">
      <c r="A700" s="113">
        <v>69</v>
      </c>
      <c r="B700" s="188" t="s">
        <v>1324</v>
      </c>
      <c r="C700" s="189">
        <v>160</v>
      </c>
      <c r="D700" s="188"/>
      <c r="E700" s="132"/>
      <c r="F700" s="188">
        <v>17.68</v>
      </c>
      <c r="G700" s="188"/>
      <c r="H700" s="188"/>
      <c r="I700" s="188"/>
      <c r="J700" s="189">
        <v>17.68</v>
      </c>
      <c r="L700" s="53">
        <f t="shared" si="75"/>
        <v>17.68</v>
      </c>
    </row>
    <row r="701" spans="1:12" s="53" customFormat="1" ht="15" thickBot="1">
      <c r="A701" s="113">
        <v>70</v>
      </c>
      <c r="B701" s="188" t="s">
        <v>39</v>
      </c>
      <c r="C701" s="189" t="s">
        <v>1325</v>
      </c>
      <c r="D701" s="188"/>
      <c r="E701" s="132"/>
      <c r="F701" s="188">
        <v>5.42</v>
      </c>
      <c r="G701" s="188"/>
      <c r="H701" s="188"/>
      <c r="I701" s="188"/>
      <c r="J701" s="189">
        <v>5.42</v>
      </c>
      <c r="L701" s="53">
        <f t="shared" si="75"/>
        <v>5.42</v>
      </c>
    </row>
    <row r="702" spans="1:12" s="53" customFormat="1" ht="15" thickBot="1">
      <c r="A702" s="113">
        <v>71</v>
      </c>
      <c r="B702" s="188" t="s">
        <v>1326</v>
      </c>
      <c r="C702" s="189">
        <v>161</v>
      </c>
      <c r="D702" s="188"/>
      <c r="E702" s="132"/>
      <c r="F702" s="188"/>
      <c r="G702" s="195">
        <v>11.79</v>
      </c>
      <c r="H702" s="188"/>
      <c r="I702" s="188"/>
      <c r="J702" s="189">
        <v>11.79</v>
      </c>
      <c r="L702" s="53">
        <f t="shared" si="75"/>
        <v>11.79</v>
      </c>
    </row>
    <row r="703" spans="1:12" s="53" customFormat="1" ht="15" thickBot="1">
      <c r="A703" s="113">
        <v>72</v>
      </c>
      <c r="B703" s="188" t="s">
        <v>1339</v>
      </c>
      <c r="C703" s="189">
        <v>162</v>
      </c>
      <c r="D703" s="188"/>
      <c r="E703" s="132"/>
      <c r="F703" s="188"/>
      <c r="G703" s="195">
        <v>10.24</v>
      </c>
      <c r="H703" s="188"/>
      <c r="I703" s="188"/>
      <c r="J703" s="189">
        <v>10.24</v>
      </c>
      <c r="L703" s="53">
        <f t="shared" si="75"/>
        <v>10.24</v>
      </c>
    </row>
    <row r="704" spans="1:12" s="53" customFormat="1" ht="15" thickBot="1">
      <c r="A704" s="113">
        <v>73</v>
      </c>
      <c r="B704" s="188" t="s">
        <v>1328</v>
      </c>
      <c r="C704" s="189">
        <v>163</v>
      </c>
      <c r="D704" s="188"/>
      <c r="E704" s="132"/>
      <c r="F704" s="188"/>
      <c r="G704" s="188">
        <v>10.61</v>
      </c>
      <c r="H704" s="188"/>
      <c r="I704" s="188"/>
      <c r="J704" s="189">
        <v>10.61</v>
      </c>
      <c r="L704" s="53">
        <f t="shared" si="75"/>
        <v>10.61</v>
      </c>
    </row>
    <row r="705" spans="1:12" s="53" customFormat="1" ht="15" thickBot="1">
      <c r="A705" s="113">
        <v>74</v>
      </c>
      <c r="B705" s="188" t="s">
        <v>584</v>
      </c>
      <c r="C705" s="189">
        <v>164</v>
      </c>
      <c r="D705" s="188"/>
      <c r="E705" s="132"/>
      <c r="F705" s="188"/>
      <c r="G705" s="196">
        <v>48.9</v>
      </c>
      <c r="H705" s="188"/>
      <c r="I705" s="188"/>
      <c r="J705" s="189">
        <v>48.9</v>
      </c>
      <c r="L705" s="53">
        <f t="shared" si="75"/>
        <v>48.9</v>
      </c>
    </row>
    <row r="706" spans="1:12" ht="15" thickBot="1">
      <c r="A706" s="75"/>
      <c r="B706" s="101" t="s">
        <v>886</v>
      </c>
      <c r="C706" s="75"/>
      <c r="D706" s="134">
        <f ca="1">SUM(D632:D706)</f>
        <v>37.89</v>
      </c>
      <c r="E706" s="134">
        <f>SUM(E632:E705)</f>
        <v>96.77000000000001</v>
      </c>
      <c r="F706" s="134">
        <f>SUM(F632:F705)</f>
        <v>477.05999999999983</v>
      </c>
      <c r="G706" s="134">
        <f>SUM(G632:G705)</f>
        <v>328.69</v>
      </c>
      <c r="H706" s="134">
        <f>SUM(H632:H705)</f>
        <v>0</v>
      </c>
      <c r="I706" s="92">
        <v>0</v>
      </c>
      <c r="J706" s="198">
        <f ca="1">SUM(J632:J705)</f>
        <v>940.41</v>
      </c>
    </row>
    <row r="707" spans="1:12">
      <c r="A707" s="203" t="s">
        <v>999</v>
      </c>
      <c r="B707" s="203"/>
      <c r="C707" s="203"/>
      <c r="D707" s="203"/>
      <c r="E707" s="203"/>
      <c r="F707" s="203"/>
      <c r="G707" s="203"/>
      <c r="H707" s="109"/>
      <c r="I707" s="109"/>
      <c r="J707" s="93">
        <f ca="1">SUM(J632:J706)</f>
        <v>0</v>
      </c>
    </row>
    <row r="709" spans="1:12" s="53" customFormat="1"/>
    <row r="710" spans="1:12" s="53" customFormat="1">
      <c r="A710" s="53" t="s">
        <v>1276</v>
      </c>
    </row>
    <row r="711" spans="1:12" s="53" customFormat="1" ht="15" thickBot="1"/>
    <row r="712" spans="1:12" s="53" customFormat="1" ht="15" thickBot="1">
      <c r="A712" s="92" t="s">
        <v>303</v>
      </c>
      <c r="B712" s="93" t="s">
        <v>304</v>
      </c>
      <c r="C712" s="94" t="s">
        <v>962</v>
      </c>
      <c r="D712" s="93" t="s">
        <v>963</v>
      </c>
      <c r="E712" s="93" t="s">
        <v>964</v>
      </c>
      <c r="F712" s="93" t="s">
        <v>965</v>
      </c>
      <c r="G712" s="93" t="s">
        <v>966</v>
      </c>
      <c r="H712" s="93" t="s">
        <v>967</v>
      </c>
      <c r="I712" s="93" t="s">
        <v>968</v>
      </c>
      <c r="J712" s="93" t="s">
        <v>914</v>
      </c>
    </row>
    <row r="713" spans="1:12" s="53" customFormat="1" ht="15" thickBot="1">
      <c r="A713" s="102">
        <v>1</v>
      </c>
      <c r="B713" s="69" t="s">
        <v>390</v>
      </c>
      <c r="C713" s="96"/>
      <c r="D713" s="96"/>
      <c r="E713" s="96"/>
      <c r="F713" s="96"/>
      <c r="G713" s="96">
        <v>6.5</v>
      </c>
      <c r="H713" s="96"/>
      <c r="I713" s="96"/>
      <c r="J713" s="96">
        <v>6.5</v>
      </c>
    </row>
    <row r="714" spans="1:12" s="53" customFormat="1" ht="15" thickBot="1">
      <c r="A714" s="102">
        <v>2</v>
      </c>
      <c r="B714" s="69" t="s">
        <v>1075</v>
      </c>
      <c r="C714" s="96"/>
      <c r="D714" s="96"/>
      <c r="E714" s="96"/>
      <c r="F714" s="96"/>
      <c r="G714" s="96"/>
      <c r="H714" s="96">
        <v>168.76</v>
      </c>
      <c r="I714" s="96"/>
      <c r="J714" s="96">
        <v>168.76</v>
      </c>
    </row>
    <row r="715" spans="1:12" s="53" customFormat="1" ht="15" thickBot="1">
      <c r="A715" s="185"/>
      <c r="B715" s="186" t="s">
        <v>886</v>
      </c>
      <c r="C715" s="185"/>
      <c r="D715" s="134">
        <f ca="1">SUM(D713:D715)</f>
        <v>0</v>
      </c>
      <c r="E715" s="134">
        <f ca="1">SUM(E713:E715)</f>
        <v>0</v>
      </c>
      <c r="F715" s="134">
        <f ca="1">SUM(F713:F715)</f>
        <v>0</v>
      </c>
      <c r="G715" s="134">
        <f ca="1">SUM(G713:G715)</f>
        <v>6.5</v>
      </c>
      <c r="H715" s="134">
        <f ca="1">SUM(H713:H715)</f>
        <v>168.76</v>
      </c>
      <c r="I715" s="134">
        <f t="shared" ref="I715" ca="1" si="76">SUM(I713:I715)</f>
        <v>0</v>
      </c>
      <c r="J715" s="185"/>
    </row>
    <row r="716" spans="1:12" s="53" customFormat="1" ht="15" thickBot="1">
      <c r="A716" s="203" t="s">
        <v>999</v>
      </c>
      <c r="B716" s="203"/>
      <c r="C716" s="203"/>
      <c r="D716" s="203"/>
      <c r="E716" s="203"/>
      <c r="F716" s="203"/>
      <c r="G716" s="203"/>
      <c r="H716" s="109"/>
      <c r="I716" s="109"/>
      <c r="J716" s="93">
        <f>SUM(J713:J715)</f>
        <v>175.26</v>
      </c>
    </row>
    <row r="717" spans="1:12" s="53" customFormat="1"/>
    <row r="718" spans="1:12" s="53" customFormat="1"/>
    <row r="719" spans="1:12" s="53" customFormat="1"/>
    <row r="720" spans="1:12">
      <c r="A720" t="s">
        <v>1277</v>
      </c>
    </row>
    <row r="722" spans="1:12">
      <c r="A722" s="92" t="s">
        <v>303</v>
      </c>
      <c r="B722" s="93" t="s">
        <v>304</v>
      </c>
      <c r="C722" s="94" t="s">
        <v>962</v>
      </c>
      <c r="D722" s="93" t="s">
        <v>963</v>
      </c>
      <c r="E722" s="93" t="s">
        <v>964</v>
      </c>
      <c r="F722" s="93" t="s">
        <v>965</v>
      </c>
      <c r="G722" s="93" t="s">
        <v>966</v>
      </c>
      <c r="H722" s="93" t="s">
        <v>967</v>
      </c>
      <c r="I722" s="93" t="s">
        <v>968</v>
      </c>
      <c r="J722" s="93" t="s">
        <v>914</v>
      </c>
    </row>
    <row r="723" spans="1:12">
      <c r="A723" s="102">
        <v>1</v>
      </c>
      <c r="B723" s="69" t="s">
        <v>81</v>
      </c>
      <c r="C723" s="96"/>
      <c r="D723" s="96"/>
      <c r="E723" s="96"/>
      <c r="F723" s="96"/>
      <c r="G723" s="96">
        <f>J723</f>
        <v>9.36</v>
      </c>
      <c r="H723" s="96"/>
      <c r="I723" s="96"/>
      <c r="J723" s="96">
        <v>9.36</v>
      </c>
      <c r="L723">
        <f>J723</f>
        <v>9.36</v>
      </c>
    </row>
    <row r="724" spans="1:12">
      <c r="A724" s="102">
        <v>2</v>
      </c>
      <c r="B724" s="69" t="s">
        <v>563</v>
      </c>
      <c r="C724" s="96"/>
      <c r="D724" s="96"/>
      <c r="E724" s="96"/>
      <c r="F724" s="96"/>
      <c r="G724" s="96">
        <f>J724</f>
        <v>17.64</v>
      </c>
      <c r="H724" s="96"/>
      <c r="I724" s="96"/>
      <c r="J724" s="96">
        <v>17.64</v>
      </c>
      <c r="L724">
        <f>J724</f>
        <v>17.64</v>
      </c>
    </row>
    <row r="725" spans="1:12">
      <c r="A725" s="102">
        <v>3</v>
      </c>
      <c r="B725" s="111" t="s">
        <v>565</v>
      </c>
      <c r="C725" s="112"/>
      <c r="D725" s="112"/>
      <c r="E725" s="112"/>
      <c r="F725" s="112"/>
      <c r="G725" s="112">
        <f>J725</f>
        <v>10.23</v>
      </c>
      <c r="H725" s="112"/>
      <c r="I725" s="112"/>
      <c r="J725" s="112">
        <v>10.23</v>
      </c>
    </row>
    <row r="726" spans="1:12">
      <c r="A726" s="102">
        <v>4</v>
      </c>
      <c r="B726" s="136" t="s">
        <v>567</v>
      </c>
      <c r="C726" s="74"/>
      <c r="D726" s="115"/>
      <c r="E726" s="115"/>
      <c r="F726" s="115"/>
      <c r="G726" s="115">
        <f>J726</f>
        <v>10.84</v>
      </c>
      <c r="H726" s="115"/>
      <c r="I726" s="115"/>
      <c r="J726" s="115">
        <v>10.84</v>
      </c>
    </row>
    <row r="727" spans="1:12">
      <c r="A727" s="102">
        <v>5</v>
      </c>
      <c r="B727" s="75" t="s">
        <v>87</v>
      </c>
      <c r="C727" s="73"/>
      <c r="D727" s="73"/>
      <c r="E727" s="73"/>
      <c r="F727" s="73"/>
      <c r="G727" s="73"/>
      <c r="H727" s="73">
        <f>J727</f>
        <v>118.61</v>
      </c>
      <c r="I727" s="73"/>
      <c r="J727" s="73">
        <v>118.61</v>
      </c>
      <c r="L727">
        <f>J727</f>
        <v>118.61</v>
      </c>
    </row>
    <row r="728" spans="1:12">
      <c r="A728" s="102">
        <v>6</v>
      </c>
      <c r="B728" s="69" t="s">
        <v>570</v>
      </c>
      <c r="C728" s="96"/>
      <c r="D728" s="96"/>
      <c r="E728" s="96"/>
      <c r="F728" s="96"/>
      <c r="G728" s="96">
        <f>J728</f>
        <v>9.7799999999999994</v>
      </c>
      <c r="H728" s="96"/>
      <c r="I728" s="96"/>
      <c r="J728" s="96">
        <v>9.7799999999999994</v>
      </c>
      <c r="L728">
        <f>J728</f>
        <v>9.7799999999999994</v>
      </c>
    </row>
    <row r="729" spans="1:12">
      <c r="A729" s="102">
        <v>7</v>
      </c>
      <c r="B729" s="69" t="s">
        <v>430</v>
      </c>
      <c r="C729" s="96"/>
      <c r="D729" s="96"/>
      <c r="E729" s="96"/>
      <c r="F729" s="96"/>
      <c r="G729" s="96">
        <f>J729</f>
        <v>8.2799999999999994</v>
      </c>
      <c r="H729" s="96"/>
      <c r="I729" s="96"/>
      <c r="J729" s="96">
        <v>8.2799999999999994</v>
      </c>
    </row>
    <row r="730" spans="1:12">
      <c r="A730" s="102">
        <v>8</v>
      </c>
      <c r="B730" s="69" t="s">
        <v>7</v>
      </c>
      <c r="C730" s="96"/>
      <c r="D730" s="96"/>
      <c r="E730" s="96"/>
      <c r="F730" s="96">
        <f>J730</f>
        <v>15.09</v>
      </c>
      <c r="G730" s="96"/>
      <c r="H730" s="96"/>
      <c r="I730" s="96"/>
      <c r="J730" s="96">
        <v>15.09</v>
      </c>
    </row>
    <row r="731" spans="1:12">
      <c r="A731" s="102">
        <v>9</v>
      </c>
      <c r="B731" s="69" t="s">
        <v>574</v>
      </c>
      <c r="C731" s="96"/>
      <c r="D731" s="96"/>
      <c r="E731" s="96"/>
      <c r="F731" s="96">
        <f>J731</f>
        <v>11.51</v>
      </c>
      <c r="G731" s="96"/>
      <c r="H731" s="96"/>
      <c r="I731" s="96"/>
      <c r="J731" s="96">
        <v>11.51</v>
      </c>
      <c r="L731">
        <f>J731</f>
        <v>11.51</v>
      </c>
    </row>
    <row r="732" spans="1:12">
      <c r="A732" s="102">
        <v>10</v>
      </c>
      <c r="B732" s="69" t="s">
        <v>30</v>
      </c>
      <c r="C732" s="96"/>
      <c r="D732" s="96"/>
      <c r="E732" s="96"/>
      <c r="F732" s="96">
        <f>J732</f>
        <v>11.43</v>
      </c>
      <c r="G732" s="96"/>
      <c r="H732" s="96"/>
      <c r="I732" s="96"/>
      <c r="J732" s="96">
        <v>11.43</v>
      </c>
      <c r="L732">
        <f>J732</f>
        <v>11.43</v>
      </c>
    </row>
    <row r="733" spans="1:12">
      <c r="A733" s="102">
        <v>11</v>
      </c>
      <c r="B733" s="69" t="s">
        <v>577</v>
      </c>
      <c r="C733" s="96"/>
      <c r="D733" s="96"/>
      <c r="E733" s="96"/>
      <c r="F733" s="96"/>
      <c r="G733" s="96">
        <f>J733</f>
        <v>12.9</v>
      </c>
      <c r="H733" s="96"/>
      <c r="I733" s="96"/>
      <c r="J733" s="96">
        <v>12.9</v>
      </c>
    </row>
    <row r="734" spans="1:12">
      <c r="A734" s="102">
        <v>12</v>
      </c>
      <c r="B734" s="69" t="s">
        <v>516</v>
      </c>
      <c r="C734" s="96"/>
      <c r="D734" s="96"/>
      <c r="E734" s="96"/>
      <c r="F734" s="96"/>
      <c r="G734" s="96"/>
      <c r="H734" s="96">
        <f>J734</f>
        <v>20.92</v>
      </c>
      <c r="I734" s="96"/>
      <c r="J734" s="96">
        <v>20.92</v>
      </c>
    </row>
    <row r="735" spans="1:12">
      <c r="A735" s="77"/>
      <c r="B735" s="126" t="s">
        <v>886</v>
      </c>
      <c r="C735" s="111"/>
      <c r="D735" s="127"/>
      <c r="E735" s="127"/>
      <c r="F735" s="127">
        <f>SUM(F723:F734)</f>
        <v>38.03</v>
      </c>
      <c r="G735" s="127">
        <f>SUM(G723:G734)</f>
        <v>79.030000000000015</v>
      </c>
      <c r="H735" s="127">
        <f>SUM(H723:H734)</f>
        <v>139.53</v>
      </c>
      <c r="I735" s="127"/>
      <c r="J735" s="114"/>
    </row>
    <row r="736" spans="1:12">
      <c r="A736" s="203" t="s">
        <v>1000</v>
      </c>
      <c r="B736" s="203"/>
      <c r="C736" s="203"/>
      <c r="D736" s="203"/>
      <c r="E736" s="203"/>
      <c r="F736" s="203"/>
      <c r="G736" s="203"/>
      <c r="H736" s="109"/>
      <c r="I736" s="109"/>
      <c r="J736" s="93">
        <f>SUM(J723:J735)</f>
        <v>256.59000000000003</v>
      </c>
    </row>
    <row r="738" spans="1:10">
      <c r="B738" t="s">
        <v>1041</v>
      </c>
    </row>
    <row r="740" spans="1:10">
      <c r="A740" t="s">
        <v>1001</v>
      </c>
    </row>
    <row r="742" spans="1:10">
      <c r="A742" s="92" t="s">
        <v>303</v>
      </c>
      <c r="B742" s="93" t="s">
        <v>304</v>
      </c>
      <c r="C742" s="94" t="s">
        <v>962</v>
      </c>
      <c r="D742" s="93" t="s">
        <v>963</v>
      </c>
      <c r="E742" s="93" t="s">
        <v>964</v>
      </c>
      <c r="F742" s="93" t="s">
        <v>965</v>
      </c>
      <c r="G742" s="93" t="s">
        <v>966</v>
      </c>
      <c r="H742" s="93" t="s">
        <v>967</v>
      </c>
      <c r="I742" s="93" t="s">
        <v>968</v>
      </c>
      <c r="J742" s="93" t="s">
        <v>914</v>
      </c>
    </row>
    <row r="743" spans="1:10">
      <c r="A743" s="102">
        <v>1</v>
      </c>
      <c r="B743" s="69" t="s">
        <v>655</v>
      </c>
      <c r="C743" s="96" t="s">
        <v>654</v>
      </c>
      <c r="D743" s="96"/>
      <c r="E743" s="96"/>
      <c r="F743" s="96"/>
      <c r="G743" s="96"/>
      <c r="H743" s="96"/>
      <c r="I743" s="96">
        <f>J743</f>
        <v>71.540000000000006</v>
      </c>
      <c r="J743" s="96">
        <v>71.540000000000006</v>
      </c>
    </row>
    <row r="744" spans="1:10">
      <c r="A744" s="102">
        <v>2</v>
      </c>
      <c r="B744" s="69" t="s">
        <v>657</v>
      </c>
      <c r="C744" s="96" t="s">
        <v>656</v>
      </c>
      <c r="D744" s="96"/>
      <c r="E744" s="96"/>
      <c r="F744" s="96"/>
      <c r="G744" s="96">
        <f t="shared" ref="G744:G752" si="77">J744</f>
        <v>19.440000000000001</v>
      </c>
      <c r="H744" s="96"/>
      <c r="I744" s="96"/>
      <c r="J744" s="96">
        <v>19.440000000000001</v>
      </c>
    </row>
    <row r="745" spans="1:10">
      <c r="A745" s="102">
        <v>3</v>
      </c>
      <c r="B745" s="69" t="s">
        <v>659</v>
      </c>
      <c r="C745" s="96" t="s">
        <v>658</v>
      </c>
      <c r="D745" s="96"/>
      <c r="E745" s="96"/>
      <c r="F745" s="96"/>
      <c r="G745" s="96">
        <f t="shared" si="77"/>
        <v>9.3000000000000007</v>
      </c>
      <c r="H745" s="96"/>
      <c r="I745" s="96"/>
      <c r="J745" s="96">
        <v>9.3000000000000007</v>
      </c>
    </row>
    <row r="746" spans="1:10">
      <c r="A746" s="102">
        <v>4</v>
      </c>
      <c r="B746" s="111" t="s">
        <v>661</v>
      </c>
      <c r="C746" s="112" t="s">
        <v>660</v>
      </c>
      <c r="D746" s="112"/>
      <c r="E746" s="112"/>
      <c r="F746" s="112"/>
      <c r="G746" s="112">
        <f t="shared" si="77"/>
        <v>17.77</v>
      </c>
      <c r="H746" s="112"/>
      <c r="I746" s="112"/>
      <c r="J746" s="112">
        <v>17.77</v>
      </c>
    </row>
    <row r="747" spans="1:10">
      <c r="A747" s="102">
        <v>5</v>
      </c>
      <c r="B747" s="136" t="s">
        <v>663</v>
      </c>
      <c r="C747" s="74" t="s">
        <v>662</v>
      </c>
      <c r="D747" s="115"/>
      <c r="E747" s="115"/>
      <c r="F747" s="115"/>
      <c r="G747" s="115">
        <f t="shared" si="77"/>
        <v>9.24</v>
      </c>
      <c r="H747" s="115"/>
      <c r="I747" s="115"/>
      <c r="J747" s="115">
        <v>9.24</v>
      </c>
    </row>
    <row r="748" spans="1:10">
      <c r="A748" s="102">
        <v>6</v>
      </c>
      <c r="B748" s="75" t="s">
        <v>665</v>
      </c>
      <c r="C748" s="73" t="s">
        <v>664</v>
      </c>
      <c r="D748" s="73"/>
      <c r="E748" s="73"/>
      <c r="F748" s="73"/>
      <c r="G748" s="135">
        <f t="shared" si="77"/>
        <v>7.42</v>
      </c>
      <c r="H748" s="73"/>
      <c r="I748" s="73"/>
      <c r="J748" s="73">
        <v>7.42</v>
      </c>
    </row>
    <row r="749" spans="1:10">
      <c r="A749" s="102">
        <v>8</v>
      </c>
      <c r="B749" s="69" t="s">
        <v>669</v>
      </c>
      <c r="C749" s="96" t="s">
        <v>668</v>
      </c>
      <c r="D749" s="96"/>
      <c r="E749" s="96"/>
      <c r="F749" s="96"/>
      <c r="G749" s="96">
        <f t="shared" si="77"/>
        <v>4.76</v>
      </c>
      <c r="H749" s="96"/>
      <c r="I749" s="96"/>
      <c r="J749" s="96">
        <v>4.76</v>
      </c>
    </row>
    <row r="750" spans="1:10">
      <c r="A750" s="102">
        <v>9</v>
      </c>
      <c r="B750" s="69" t="s">
        <v>671</v>
      </c>
      <c r="C750" s="96" t="s">
        <v>670</v>
      </c>
      <c r="D750" s="96"/>
      <c r="E750" s="96"/>
      <c r="F750" s="96"/>
      <c r="G750" s="103">
        <f t="shared" si="77"/>
        <v>15.34</v>
      </c>
      <c r="H750" s="96"/>
      <c r="I750" s="96"/>
      <c r="J750" s="96">
        <v>15.34</v>
      </c>
    </row>
    <row r="751" spans="1:10">
      <c r="A751" s="102">
        <v>10</v>
      </c>
      <c r="B751" s="69" t="s">
        <v>673</v>
      </c>
      <c r="C751" s="96" t="s">
        <v>672</v>
      </c>
      <c r="D751" s="96"/>
      <c r="E751" s="96"/>
      <c r="F751" s="96"/>
      <c r="G751" s="103">
        <f t="shared" si="77"/>
        <v>18.62</v>
      </c>
      <c r="H751" s="96"/>
      <c r="I751" s="96"/>
      <c r="J751" s="96">
        <v>18.62</v>
      </c>
    </row>
    <row r="752" spans="1:10">
      <c r="A752" s="102">
        <v>11</v>
      </c>
      <c r="B752" s="69" t="s">
        <v>675</v>
      </c>
      <c r="C752" s="96" t="s">
        <v>674</v>
      </c>
      <c r="D752" s="96"/>
      <c r="E752" s="96"/>
      <c r="F752" s="96"/>
      <c r="G752" s="103">
        <f t="shared" si="77"/>
        <v>17.920000000000002</v>
      </c>
      <c r="H752" s="96"/>
      <c r="I752" s="96"/>
      <c r="J752" s="96">
        <v>17.920000000000002</v>
      </c>
    </row>
    <row r="753" spans="1:12">
      <c r="A753" s="102">
        <v>12</v>
      </c>
      <c r="B753" s="69" t="s">
        <v>677</v>
      </c>
      <c r="C753" s="96" t="s">
        <v>676</v>
      </c>
      <c r="D753" s="96"/>
      <c r="E753" s="96"/>
      <c r="F753" s="96"/>
      <c r="G753" s="96"/>
      <c r="H753" s="96"/>
      <c r="I753" s="96">
        <f>J753</f>
        <v>8.2200000000000006</v>
      </c>
      <c r="J753" s="96">
        <v>8.2200000000000006</v>
      </c>
    </row>
    <row r="754" spans="1:12">
      <c r="A754" s="102">
        <v>13</v>
      </c>
      <c r="B754" s="69" t="s">
        <v>679</v>
      </c>
      <c r="C754" s="96" t="s">
        <v>678</v>
      </c>
      <c r="D754" s="96"/>
      <c r="E754" s="96"/>
      <c r="F754" s="96"/>
      <c r="G754" s="103">
        <f>J754</f>
        <v>8.6</v>
      </c>
      <c r="H754" s="96"/>
      <c r="I754" s="96"/>
      <c r="J754" s="96">
        <v>8.6</v>
      </c>
    </row>
    <row r="755" spans="1:12">
      <c r="A755" s="102">
        <v>14</v>
      </c>
      <c r="B755" s="69" t="s">
        <v>681</v>
      </c>
      <c r="C755" s="96" t="s">
        <v>680</v>
      </c>
      <c r="D755" s="96"/>
      <c r="E755" s="96"/>
      <c r="F755" s="96"/>
      <c r="G755" s="142"/>
      <c r="H755" s="96"/>
      <c r="I755" s="96">
        <v>30.8</v>
      </c>
      <c r="J755" s="96">
        <v>30.8</v>
      </c>
    </row>
    <row r="756" spans="1:12">
      <c r="A756" s="77"/>
      <c r="B756" s="126" t="s">
        <v>886</v>
      </c>
      <c r="C756" s="111"/>
      <c r="D756" s="127"/>
      <c r="E756" s="127"/>
      <c r="F756" s="127">
        <f>SUM(F743:F755)</f>
        <v>0</v>
      </c>
      <c r="G756" s="127">
        <f>SUM(G743:G755)</f>
        <v>128.41000000000003</v>
      </c>
      <c r="H756" s="127"/>
      <c r="I756" s="127">
        <f>SUM(I743:I755)</f>
        <v>110.56</v>
      </c>
      <c r="J756" s="114"/>
    </row>
    <row r="757" spans="1:12">
      <c r="A757" s="203" t="s">
        <v>1002</v>
      </c>
      <c r="B757" s="203"/>
      <c r="C757" s="203"/>
      <c r="D757" s="203"/>
      <c r="E757" s="203"/>
      <c r="F757" s="203"/>
      <c r="G757" s="203"/>
      <c r="H757" s="109"/>
      <c r="I757" s="109"/>
      <c r="J757" s="93">
        <f>SUM(J743:J756)</f>
        <v>238.96999999999997</v>
      </c>
    </row>
    <row r="760" spans="1:12" hidden="1">
      <c r="A760" t="s">
        <v>1003</v>
      </c>
    </row>
    <row r="761" spans="1:12" ht="15" thickBot="1"/>
    <row r="762" spans="1:12" ht="15" thickBot="1">
      <c r="A762" s="92" t="s">
        <v>303</v>
      </c>
      <c r="B762" s="93" t="s">
        <v>304</v>
      </c>
      <c r="C762" s="94" t="s">
        <v>962</v>
      </c>
      <c r="D762" s="93" t="s">
        <v>963</v>
      </c>
      <c r="E762" s="93" t="s">
        <v>964</v>
      </c>
      <c r="F762" s="93" t="s">
        <v>965</v>
      </c>
      <c r="G762" s="93" t="s">
        <v>966</v>
      </c>
      <c r="H762" s="93" t="s">
        <v>967</v>
      </c>
      <c r="I762" s="93" t="s">
        <v>968</v>
      </c>
      <c r="J762" s="93" t="s">
        <v>914</v>
      </c>
    </row>
    <row r="763" spans="1:12">
      <c r="A763" s="102">
        <v>1</v>
      </c>
      <c r="B763" s="69" t="s">
        <v>690</v>
      </c>
      <c r="C763" s="96">
        <v>101</v>
      </c>
      <c r="D763" s="96"/>
      <c r="E763" s="96"/>
      <c r="F763" s="96"/>
      <c r="G763" s="96"/>
      <c r="H763" s="96"/>
      <c r="I763" s="96">
        <f>J763</f>
        <v>26.26</v>
      </c>
      <c r="J763" s="96">
        <v>26.26</v>
      </c>
    </row>
    <row r="764" spans="1:12">
      <c r="A764" s="102">
        <v>2</v>
      </c>
      <c r="B764" s="69" t="s">
        <v>691</v>
      </c>
      <c r="C764" s="96">
        <v>102</v>
      </c>
      <c r="D764" s="96"/>
      <c r="E764" s="96"/>
      <c r="F764" s="96"/>
      <c r="G764" s="96"/>
      <c r="H764" s="96"/>
      <c r="I764" s="96">
        <f>J764</f>
        <v>69.459999999999994</v>
      </c>
      <c r="J764" s="96">
        <v>69.459999999999994</v>
      </c>
      <c r="L764">
        <f>J764</f>
        <v>69.459999999999994</v>
      </c>
    </row>
    <row r="765" spans="1:12">
      <c r="A765" s="102">
        <v>3</v>
      </c>
      <c r="B765" s="69" t="s">
        <v>692</v>
      </c>
      <c r="C765" s="96">
        <v>103</v>
      </c>
      <c r="D765" s="96"/>
      <c r="E765" s="96"/>
      <c r="F765" s="96"/>
      <c r="G765" s="97">
        <f>J765</f>
        <v>15.68</v>
      </c>
      <c r="H765" s="96"/>
      <c r="I765" s="96"/>
      <c r="J765" s="96">
        <v>15.68</v>
      </c>
      <c r="L765">
        <f>J765</f>
        <v>15.68</v>
      </c>
    </row>
    <row r="766" spans="1:12">
      <c r="A766" s="102">
        <v>4</v>
      </c>
      <c r="B766" s="69" t="s">
        <v>693</v>
      </c>
      <c r="C766" s="96">
        <v>104</v>
      </c>
      <c r="D766" s="96"/>
      <c r="E766" s="96"/>
      <c r="F766" s="96"/>
      <c r="G766" s="97">
        <f>J766</f>
        <v>16.920000000000002</v>
      </c>
      <c r="H766" s="96"/>
      <c r="I766" s="96"/>
      <c r="J766" s="96">
        <v>16.920000000000002</v>
      </c>
    </row>
    <row r="767" spans="1:12">
      <c r="A767" s="92">
        <v>5</v>
      </c>
      <c r="B767" s="75" t="s">
        <v>694</v>
      </c>
      <c r="C767" s="73">
        <v>105</v>
      </c>
      <c r="D767" s="73"/>
      <c r="E767" s="73"/>
      <c r="F767" s="73">
        <f>J767</f>
        <v>5.33</v>
      </c>
      <c r="G767" s="73"/>
      <c r="H767" s="73"/>
      <c r="I767" s="73"/>
      <c r="J767" s="73">
        <v>5.33</v>
      </c>
    </row>
    <row r="768" spans="1:12">
      <c r="A768" s="92">
        <v>6</v>
      </c>
      <c r="B768" s="75" t="s">
        <v>695</v>
      </c>
      <c r="C768" s="73">
        <v>106</v>
      </c>
      <c r="D768" s="73"/>
      <c r="E768" s="73"/>
      <c r="F768" s="73"/>
      <c r="G768" s="100">
        <f>J768</f>
        <v>15.66</v>
      </c>
      <c r="H768" s="73"/>
      <c r="I768" s="73"/>
      <c r="J768" s="73">
        <v>15.66</v>
      </c>
    </row>
    <row r="769" spans="1:12">
      <c r="A769" s="92">
        <v>7</v>
      </c>
      <c r="B769" s="75" t="s">
        <v>694</v>
      </c>
      <c r="C769" s="73">
        <v>107</v>
      </c>
      <c r="D769" s="73"/>
      <c r="E769" s="73"/>
      <c r="F769" s="73">
        <f>J769</f>
        <v>5.23</v>
      </c>
      <c r="G769" s="73"/>
      <c r="H769" s="73"/>
      <c r="I769" s="73"/>
      <c r="J769" s="73">
        <v>5.23</v>
      </c>
    </row>
    <row r="770" spans="1:12">
      <c r="A770" s="92">
        <v>8</v>
      </c>
      <c r="B770" s="75" t="s">
        <v>696</v>
      </c>
      <c r="C770" s="73">
        <v>108</v>
      </c>
      <c r="D770" s="73"/>
      <c r="E770" s="73"/>
      <c r="F770" s="73"/>
      <c r="G770" s="100">
        <f>J770</f>
        <v>8.2100000000000009</v>
      </c>
      <c r="H770" s="73"/>
      <c r="I770" s="73"/>
      <c r="J770" s="73">
        <v>8.2100000000000009</v>
      </c>
      <c r="L770">
        <f>J770</f>
        <v>8.2100000000000009</v>
      </c>
    </row>
    <row r="771" spans="1:12">
      <c r="A771" s="92">
        <v>9</v>
      </c>
      <c r="B771" s="75" t="s">
        <v>697</v>
      </c>
      <c r="C771" s="73">
        <v>109</v>
      </c>
      <c r="D771" s="73"/>
      <c r="E771" s="73"/>
      <c r="F771" s="73"/>
      <c r="G771" s="100">
        <f>J771</f>
        <v>4.3899999999999997</v>
      </c>
      <c r="H771" s="73"/>
      <c r="I771" s="73"/>
      <c r="J771" s="73">
        <v>4.3899999999999997</v>
      </c>
    </row>
    <row r="772" spans="1:12">
      <c r="A772" s="92">
        <v>10</v>
      </c>
      <c r="B772" s="75" t="s">
        <v>698</v>
      </c>
      <c r="C772" s="73">
        <v>110</v>
      </c>
      <c r="D772" s="73"/>
      <c r="E772" s="73"/>
      <c r="F772" s="73"/>
      <c r="G772" s="100">
        <f>J772</f>
        <v>8.59</v>
      </c>
      <c r="H772" s="73"/>
      <c r="I772" s="73"/>
      <c r="J772" s="73">
        <v>8.59</v>
      </c>
      <c r="L772">
        <f t="shared" ref="L772:L779" si="78">J772</f>
        <v>8.59</v>
      </c>
    </row>
    <row r="773" spans="1:12">
      <c r="A773" s="92">
        <v>11</v>
      </c>
      <c r="B773" s="75" t="s">
        <v>699</v>
      </c>
      <c r="C773" s="73">
        <v>111</v>
      </c>
      <c r="D773" s="73"/>
      <c r="E773" s="73"/>
      <c r="F773" s="73"/>
      <c r="G773" s="100">
        <f>J773</f>
        <v>14.6</v>
      </c>
      <c r="H773" s="73"/>
      <c r="I773" s="73"/>
      <c r="J773" s="73">
        <v>14.6</v>
      </c>
      <c r="L773">
        <f t="shared" si="78"/>
        <v>14.6</v>
      </c>
    </row>
    <row r="774" spans="1:12">
      <c r="A774" s="92">
        <v>12</v>
      </c>
      <c r="B774" s="75" t="s">
        <v>700</v>
      </c>
      <c r="C774" s="73">
        <v>112</v>
      </c>
      <c r="D774" s="73"/>
      <c r="E774" s="73"/>
      <c r="F774" s="73"/>
      <c r="G774" s="100">
        <f>J774</f>
        <v>19.7</v>
      </c>
      <c r="H774" s="73"/>
      <c r="I774" s="73"/>
      <c r="J774" s="73">
        <v>19.7</v>
      </c>
      <c r="L774">
        <f t="shared" si="78"/>
        <v>19.7</v>
      </c>
    </row>
    <row r="775" spans="1:12">
      <c r="A775" s="92">
        <v>13</v>
      </c>
      <c r="B775" s="75" t="s">
        <v>702</v>
      </c>
      <c r="C775" s="73" t="s">
        <v>701</v>
      </c>
      <c r="D775" s="73"/>
      <c r="E775" s="73"/>
      <c r="F775" s="100">
        <f>J775</f>
        <v>6.3</v>
      </c>
      <c r="G775" s="73"/>
      <c r="H775" s="73"/>
      <c r="I775" s="73"/>
      <c r="J775" s="73">
        <v>6.3</v>
      </c>
      <c r="L775">
        <f t="shared" si="78"/>
        <v>6.3</v>
      </c>
    </row>
    <row r="776" spans="1:12">
      <c r="A776" s="92">
        <v>14</v>
      </c>
      <c r="B776" s="75" t="s">
        <v>704</v>
      </c>
      <c r="C776" s="73" t="s">
        <v>703</v>
      </c>
      <c r="D776" s="73"/>
      <c r="E776" s="73"/>
      <c r="F776" s="100">
        <f>J776</f>
        <v>6.34</v>
      </c>
      <c r="G776" s="73"/>
      <c r="H776" s="73"/>
      <c r="I776" s="73"/>
      <c r="J776" s="73">
        <v>6.34</v>
      </c>
      <c r="L776">
        <f t="shared" si="78"/>
        <v>6.34</v>
      </c>
    </row>
    <row r="777" spans="1:12">
      <c r="A777" s="92">
        <v>15</v>
      </c>
      <c r="B777" s="75" t="s">
        <v>706</v>
      </c>
      <c r="C777" s="73" t="s">
        <v>705</v>
      </c>
      <c r="D777" s="73"/>
      <c r="E777" s="73"/>
      <c r="F777" s="100">
        <f>J777</f>
        <v>7.16</v>
      </c>
      <c r="G777" s="73"/>
      <c r="H777" s="73"/>
      <c r="I777" s="73"/>
      <c r="J777" s="73">
        <v>7.16</v>
      </c>
      <c r="L777">
        <f t="shared" si="78"/>
        <v>7.16</v>
      </c>
    </row>
    <row r="778" spans="1:12">
      <c r="A778" s="92">
        <v>16</v>
      </c>
      <c r="B778" s="75" t="s">
        <v>708</v>
      </c>
      <c r="C778" s="73" t="s">
        <v>707</v>
      </c>
      <c r="D778" s="73"/>
      <c r="E778" s="73"/>
      <c r="F778" s="100">
        <f>J778</f>
        <v>8.93</v>
      </c>
      <c r="G778" s="73"/>
      <c r="H778" s="73"/>
      <c r="I778" s="73"/>
      <c r="J778" s="73">
        <v>8.93</v>
      </c>
      <c r="L778">
        <f t="shared" si="78"/>
        <v>8.93</v>
      </c>
    </row>
    <row r="779" spans="1:12">
      <c r="A779" s="92">
        <v>17</v>
      </c>
      <c r="B779" s="75" t="s">
        <v>710</v>
      </c>
      <c r="C779" s="73" t="s">
        <v>709</v>
      </c>
      <c r="D779" s="73"/>
      <c r="E779" s="73"/>
      <c r="F779" s="100">
        <f>J779</f>
        <v>6.42</v>
      </c>
      <c r="G779" s="73"/>
      <c r="H779" s="73"/>
      <c r="I779" s="73"/>
      <c r="J779" s="73">
        <v>6.42</v>
      </c>
      <c r="L779">
        <f t="shared" si="78"/>
        <v>6.42</v>
      </c>
    </row>
    <row r="780" spans="1:12">
      <c r="A780" s="92">
        <v>18</v>
      </c>
      <c r="B780" s="75" t="s">
        <v>711</v>
      </c>
      <c r="C780" s="73">
        <v>113</v>
      </c>
      <c r="D780" s="73"/>
      <c r="E780" s="73"/>
      <c r="F780" s="73"/>
      <c r="G780" s="135">
        <f>J780</f>
        <v>1.98</v>
      </c>
      <c r="H780" s="73"/>
      <c r="I780" s="73"/>
      <c r="J780" s="73">
        <v>1.98</v>
      </c>
    </row>
    <row r="781" spans="1:12">
      <c r="A781" s="92">
        <v>19</v>
      </c>
      <c r="B781" s="75" t="s">
        <v>712</v>
      </c>
      <c r="C781" s="73">
        <v>114</v>
      </c>
      <c r="D781" s="73"/>
      <c r="E781" s="73"/>
      <c r="F781" s="100">
        <f>J781</f>
        <v>7.71</v>
      </c>
      <c r="G781" s="73"/>
      <c r="H781" s="73"/>
      <c r="I781" s="73"/>
      <c r="J781" s="73">
        <v>7.71</v>
      </c>
    </row>
    <row r="782" spans="1:12">
      <c r="A782" s="92">
        <v>20</v>
      </c>
      <c r="B782" s="75" t="s">
        <v>713</v>
      </c>
      <c r="C782" s="73">
        <v>115</v>
      </c>
      <c r="D782" s="73"/>
      <c r="E782" s="73"/>
      <c r="F782" s="73"/>
      <c r="G782" s="73"/>
      <c r="H782" s="73"/>
      <c r="I782" s="73">
        <f>J782</f>
        <v>12.65</v>
      </c>
      <c r="J782" s="73">
        <v>12.65</v>
      </c>
    </row>
    <row r="783" spans="1:12">
      <c r="A783" s="92">
        <v>21</v>
      </c>
      <c r="B783" s="75" t="s">
        <v>714</v>
      </c>
      <c r="C783" s="73">
        <v>116</v>
      </c>
      <c r="D783" s="73"/>
      <c r="E783" s="73"/>
      <c r="F783" s="100">
        <f t="shared" ref="F783:F788" si="79">J783</f>
        <v>86.11</v>
      </c>
      <c r="G783" s="73"/>
      <c r="H783" s="73"/>
      <c r="I783" s="73"/>
      <c r="J783" s="73">
        <v>86.11</v>
      </c>
      <c r="L783">
        <f>J783</f>
        <v>86.11</v>
      </c>
    </row>
    <row r="784" spans="1:12">
      <c r="A784" s="92">
        <v>22</v>
      </c>
      <c r="B784" s="75" t="s">
        <v>715</v>
      </c>
      <c r="C784" s="73">
        <v>117</v>
      </c>
      <c r="D784" s="73"/>
      <c r="E784" s="73"/>
      <c r="F784" s="100">
        <f t="shared" si="79"/>
        <v>40.76</v>
      </c>
      <c r="G784" s="73"/>
      <c r="H784" s="73"/>
      <c r="I784" s="73"/>
      <c r="J784" s="73">
        <v>40.76</v>
      </c>
      <c r="L784">
        <f>J784</f>
        <v>40.76</v>
      </c>
    </row>
    <row r="785" spans="1:12">
      <c r="A785" s="92">
        <v>23</v>
      </c>
      <c r="B785" s="75" t="s">
        <v>716</v>
      </c>
      <c r="C785" s="73">
        <v>118</v>
      </c>
      <c r="D785" s="73"/>
      <c r="E785" s="73"/>
      <c r="F785" s="100">
        <f t="shared" si="79"/>
        <v>10.220000000000001</v>
      </c>
      <c r="G785" s="73"/>
      <c r="H785" s="73"/>
      <c r="I785" s="73"/>
      <c r="J785" s="73">
        <v>10.220000000000001</v>
      </c>
      <c r="L785">
        <f>J785</f>
        <v>10.220000000000001</v>
      </c>
    </row>
    <row r="786" spans="1:12">
      <c r="A786" s="92">
        <v>24</v>
      </c>
      <c r="B786" s="75" t="s">
        <v>717</v>
      </c>
      <c r="C786" s="73">
        <v>119</v>
      </c>
      <c r="D786" s="73"/>
      <c r="E786" s="73"/>
      <c r="F786" s="100">
        <f t="shared" si="79"/>
        <v>5.4</v>
      </c>
      <c r="G786" s="73"/>
      <c r="H786" s="73"/>
      <c r="I786" s="73"/>
      <c r="J786" s="73">
        <v>5.4</v>
      </c>
    </row>
    <row r="787" spans="1:12">
      <c r="A787" s="92">
        <v>25</v>
      </c>
      <c r="B787" s="75" t="s">
        <v>719</v>
      </c>
      <c r="C787" s="73" t="s">
        <v>718</v>
      </c>
      <c r="D787" s="73"/>
      <c r="E787" s="73"/>
      <c r="F787" s="100">
        <f t="shared" si="79"/>
        <v>13.1</v>
      </c>
      <c r="G787" s="73"/>
      <c r="H787" s="73"/>
      <c r="I787" s="73"/>
      <c r="J787" s="73">
        <v>13.1</v>
      </c>
    </row>
    <row r="788" spans="1:12">
      <c r="A788" s="92">
        <v>26</v>
      </c>
      <c r="B788" s="75" t="s">
        <v>721</v>
      </c>
      <c r="C788" s="73" t="s">
        <v>720</v>
      </c>
      <c r="D788" s="73"/>
      <c r="E788" s="73"/>
      <c r="F788" s="100">
        <f t="shared" si="79"/>
        <v>6.04</v>
      </c>
      <c r="G788" s="73"/>
      <c r="H788" s="73"/>
      <c r="I788" s="73"/>
      <c r="J788" s="73">
        <v>6.04</v>
      </c>
    </row>
    <row r="789" spans="1:12">
      <c r="A789" s="119"/>
      <c r="B789" s="120" t="s">
        <v>886</v>
      </c>
      <c r="C789" s="111"/>
      <c r="D789" s="121"/>
      <c r="E789" s="121">
        <f>SUM(E763:E788)</f>
        <v>0</v>
      </c>
      <c r="F789" s="121">
        <f>SUM(F763:F788)</f>
        <v>215.04999999999998</v>
      </c>
      <c r="G789" s="121">
        <f>SUM(G763:G788)</f>
        <v>105.73</v>
      </c>
      <c r="H789" s="121">
        <f>SUM(H763:H788)</f>
        <v>0</v>
      </c>
      <c r="I789" s="121">
        <f>SUM(I763:I788)</f>
        <v>108.37</v>
      </c>
      <c r="J789" s="121"/>
    </row>
    <row r="790" spans="1:12">
      <c r="A790" s="204" t="s">
        <v>1004</v>
      </c>
      <c r="B790" s="204"/>
      <c r="C790" s="204"/>
      <c r="D790" s="204"/>
      <c r="E790" s="204"/>
      <c r="F790" s="204"/>
      <c r="G790" s="204"/>
      <c r="H790" s="95"/>
      <c r="I790" s="95"/>
      <c r="J790" s="93">
        <f>SUM(J763:J789)</f>
        <v>429.15000000000003</v>
      </c>
    </row>
    <row r="793" spans="1:12">
      <c r="A793" t="s">
        <v>1005</v>
      </c>
    </row>
    <row r="795" spans="1:12">
      <c r="A795" s="92" t="s">
        <v>303</v>
      </c>
      <c r="B795" s="93" t="s">
        <v>304</v>
      </c>
      <c r="C795" s="94" t="s">
        <v>962</v>
      </c>
      <c r="D795" s="93" t="s">
        <v>963</v>
      </c>
      <c r="E795" s="93" t="s">
        <v>964</v>
      </c>
      <c r="F795" s="93" t="s">
        <v>965</v>
      </c>
      <c r="G795" s="93" t="s">
        <v>966</v>
      </c>
      <c r="H795" s="93" t="s">
        <v>967</v>
      </c>
      <c r="I795" s="93" t="s">
        <v>968</v>
      </c>
      <c r="J795" s="93" t="s">
        <v>914</v>
      </c>
    </row>
    <row r="796" spans="1:12">
      <c r="A796" s="102">
        <v>1</v>
      </c>
      <c r="B796" s="69" t="s">
        <v>722</v>
      </c>
      <c r="C796" s="96">
        <v>201</v>
      </c>
      <c r="D796" s="96"/>
      <c r="E796" s="96"/>
      <c r="F796" s="96"/>
      <c r="G796" s="96"/>
      <c r="H796" s="96"/>
      <c r="I796" s="96">
        <f>J796</f>
        <v>20.13</v>
      </c>
      <c r="J796" s="96">
        <v>20.13</v>
      </c>
    </row>
    <row r="797" spans="1:12" ht="15" thickBot="1">
      <c r="A797" s="102">
        <v>2</v>
      </c>
      <c r="B797" s="69" t="s">
        <v>725</v>
      </c>
      <c r="C797" s="96">
        <v>202</v>
      </c>
      <c r="D797" s="96"/>
      <c r="E797" s="96"/>
      <c r="F797" s="96"/>
      <c r="G797" s="96"/>
      <c r="H797" s="96"/>
      <c r="I797" s="96">
        <f>J797</f>
        <v>75.48</v>
      </c>
      <c r="J797" s="96">
        <v>75.48</v>
      </c>
      <c r="L797">
        <f>J797</f>
        <v>75.48</v>
      </c>
    </row>
    <row r="798" spans="1:12" ht="15" thickBot="1">
      <c r="A798" s="102">
        <v>3</v>
      </c>
      <c r="B798" s="69" t="s">
        <v>727</v>
      </c>
      <c r="C798" s="96" t="s">
        <v>726</v>
      </c>
      <c r="D798" s="96"/>
      <c r="E798" s="96"/>
      <c r="F798" s="96"/>
      <c r="G798" s="96">
        <f>J798</f>
        <v>4.22</v>
      </c>
      <c r="H798" s="96"/>
      <c r="I798" s="96"/>
      <c r="J798" s="96">
        <v>4.22</v>
      </c>
      <c r="L798">
        <f>J798</f>
        <v>4.22</v>
      </c>
    </row>
    <row r="799" spans="1:12" ht="15" thickBot="1">
      <c r="A799" s="102">
        <v>4</v>
      </c>
      <c r="B799" s="75" t="s">
        <v>728</v>
      </c>
      <c r="C799" s="73">
        <v>203</v>
      </c>
      <c r="D799" s="73"/>
      <c r="E799" s="73"/>
      <c r="F799" s="73"/>
      <c r="G799" s="73">
        <f>J799</f>
        <v>5.28</v>
      </c>
      <c r="H799" s="73"/>
      <c r="I799" s="73"/>
      <c r="J799" s="73">
        <v>5.28</v>
      </c>
      <c r="L799">
        <f>J799</f>
        <v>5.28</v>
      </c>
    </row>
    <row r="800" spans="1:12" ht="15" thickBot="1">
      <c r="A800" s="102">
        <v>5</v>
      </c>
      <c r="B800" s="75" t="s">
        <v>729</v>
      </c>
      <c r="C800" s="73">
        <v>204</v>
      </c>
      <c r="D800" s="73"/>
      <c r="E800" s="73"/>
      <c r="F800" s="73">
        <f>J800</f>
        <v>33.83</v>
      </c>
      <c r="G800" s="73"/>
      <c r="H800" s="73"/>
      <c r="I800" s="73"/>
      <c r="J800" s="73">
        <v>33.83</v>
      </c>
      <c r="L800">
        <f>J800</f>
        <v>33.83</v>
      </c>
    </row>
    <row r="801" spans="1:12" ht="15" thickBot="1">
      <c r="A801" s="102">
        <v>6</v>
      </c>
      <c r="B801" s="75" t="s">
        <v>730</v>
      </c>
      <c r="C801" s="73">
        <v>205</v>
      </c>
      <c r="D801" s="73"/>
      <c r="E801" s="73"/>
      <c r="F801" s="73">
        <f>J801</f>
        <v>4.87</v>
      </c>
      <c r="G801" s="73"/>
      <c r="H801" s="73"/>
      <c r="I801" s="73"/>
      <c r="J801" s="73">
        <v>4.87</v>
      </c>
    </row>
    <row r="802" spans="1:12" ht="15" thickBot="1">
      <c r="A802" s="102">
        <v>7</v>
      </c>
      <c r="B802" s="75" t="s">
        <v>731</v>
      </c>
      <c r="C802" s="73">
        <v>206</v>
      </c>
      <c r="D802" s="73"/>
      <c r="E802" s="73"/>
      <c r="F802" s="73">
        <f>J802</f>
        <v>15.61</v>
      </c>
      <c r="G802" s="73"/>
      <c r="H802" s="73"/>
      <c r="I802" s="73"/>
      <c r="J802" s="73">
        <v>15.61</v>
      </c>
      <c r="L802">
        <f>J802</f>
        <v>15.61</v>
      </c>
    </row>
    <row r="803" spans="1:12" ht="15" thickBot="1">
      <c r="A803" s="102">
        <v>8</v>
      </c>
      <c r="B803" s="75" t="s">
        <v>732</v>
      </c>
      <c r="C803" s="73">
        <v>207</v>
      </c>
      <c r="D803" s="73"/>
      <c r="E803" s="73"/>
      <c r="F803" s="73">
        <f>J803</f>
        <v>9.0500000000000007</v>
      </c>
      <c r="G803" s="73"/>
      <c r="H803" s="73"/>
      <c r="I803" s="73"/>
      <c r="J803" s="73">
        <v>9.0500000000000007</v>
      </c>
    </row>
    <row r="804" spans="1:12" ht="15" thickBot="1">
      <c r="A804" s="102">
        <v>9</v>
      </c>
      <c r="B804" s="75" t="s">
        <v>733</v>
      </c>
      <c r="C804" s="73">
        <v>208</v>
      </c>
      <c r="D804" s="73"/>
      <c r="E804" s="73"/>
      <c r="F804" s="73"/>
      <c r="G804" s="73">
        <f>J804</f>
        <v>7.92</v>
      </c>
      <c r="H804" s="73"/>
      <c r="I804" s="73"/>
      <c r="J804" s="73">
        <v>7.92</v>
      </c>
      <c r="L804">
        <f>J804</f>
        <v>7.92</v>
      </c>
    </row>
    <row r="805" spans="1:12" ht="15" thickBot="1">
      <c r="A805" s="102">
        <v>10</v>
      </c>
      <c r="B805" s="75" t="s">
        <v>734</v>
      </c>
      <c r="C805" s="73">
        <v>209</v>
      </c>
      <c r="D805" s="73"/>
      <c r="E805" s="73"/>
      <c r="F805" s="73">
        <f>J805</f>
        <v>4.6500000000000004</v>
      </c>
      <c r="G805" s="73"/>
      <c r="H805" s="73"/>
      <c r="I805" s="73"/>
      <c r="J805" s="73">
        <v>4.6500000000000004</v>
      </c>
    </row>
    <row r="806" spans="1:12" ht="15" thickBot="1">
      <c r="A806" s="102">
        <v>11</v>
      </c>
      <c r="B806" s="75" t="s">
        <v>735</v>
      </c>
      <c r="C806" s="73">
        <v>210</v>
      </c>
      <c r="D806" s="73"/>
      <c r="E806" s="73"/>
      <c r="F806" s="73"/>
      <c r="G806" s="73">
        <f>J806</f>
        <v>11.21</v>
      </c>
      <c r="H806" s="73"/>
      <c r="I806" s="73"/>
      <c r="J806" s="73">
        <v>11.21</v>
      </c>
      <c r="L806">
        <f>J806</f>
        <v>11.21</v>
      </c>
    </row>
    <row r="807" spans="1:12" ht="15" thickBot="1">
      <c r="A807" s="102">
        <v>12</v>
      </c>
      <c r="B807" s="75" t="s">
        <v>736</v>
      </c>
      <c r="C807" s="73">
        <v>211</v>
      </c>
      <c r="D807" s="73"/>
      <c r="E807" s="73"/>
      <c r="F807" s="73"/>
      <c r="G807" s="73">
        <f>J807</f>
        <v>6.44</v>
      </c>
      <c r="H807" s="73"/>
      <c r="I807" s="73"/>
      <c r="J807" s="73">
        <v>6.44</v>
      </c>
      <c r="L807">
        <f>J807</f>
        <v>6.44</v>
      </c>
    </row>
    <row r="808" spans="1:12" ht="15" thickBot="1">
      <c r="A808" s="102">
        <v>13</v>
      </c>
      <c r="B808" s="75" t="s">
        <v>737</v>
      </c>
      <c r="C808" s="73">
        <v>212</v>
      </c>
      <c r="D808" s="73"/>
      <c r="E808" s="73"/>
      <c r="F808" s="73">
        <f>J808</f>
        <v>2.04</v>
      </c>
      <c r="G808" s="73"/>
      <c r="H808" s="73"/>
      <c r="I808" s="73"/>
      <c r="J808" s="73">
        <v>2.04</v>
      </c>
      <c r="L808">
        <f>J808</f>
        <v>2.04</v>
      </c>
    </row>
    <row r="809" spans="1:12" ht="15" thickBot="1">
      <c r="A809" s="102">
        <v>14</v>
      </c>
      <c r="B809" s="75" t="s">
        <v>738</v>
      </c>
      <c r="C809" s="73">
        <v>213</v>
      </c>
      <c r="D809" s="73"/>
      <c r="E809" s="73"/>
      <c r="F809" s="73">
        <f>J809</f>
        <v>10.38</v>
      </c>
      <c r="G809" s="73"/>
      <c r="H809" s="73"/>
      <c r="I809" s="73"/>
      <c r="J809" s="73">
        <v>10.38</v>
      </c>
      <c r="L809">
        <f>J809</f>
        <v>10.38</v>
      </c>
    </row>
    <row r="810" spans="1:12" ht="15" thickBot="1">
      <c r="A810" s="102">
        <v>15</v>
      </c>
      <c r="B810" s="75" t="s">
        <v>739</v>
      </c>
      <c r="C810" s="73">
        <v>214</v>
      </c>
      <c r="D810" s="73"/>
      <c r="E810" s="73"/>
      <c r="F810" s="73">
        <f>J810</f>
        <v>4.45</v>
      </c>
      <c r="G810" s="73"/>
      <c r="H810" s="73"/>
      <c r="I810" s="73"/>
      <c r="J810" s="73">
        <v>4.45</v>
      </c>
    </row>
    <row r="811" spans="1:12" ht="15" thickBot="1">
      <c r="A811" s="102">
        <v>16</v>
      </c>
      <c r="B811" s="75" t="s">
        <v>740</v>
      </c>
      <c r="C811" s="73">
        <v>215</v>
      </c>
      <c r="D811" s="73"/>
      <c r="E811" s="73">
        <f>J811</f>
        <v>18.93</v>
      </c>
      <c r="F811" s="73"/>
      <c r="G811" s="73"/>
      <c r="H811" s="73"/>
      <c r="I811" s="73"/>
      <c r="J811" s="73">
        <v>18.93</v>
      </c>
      <c r="L811">
        <f>J811</f>
        <v>18.93</v>
      </c>
    </row>
    <row r="812" spans="1:12" ht="15" thickBot="1">
      <c r="A812" s="102">
        <v>17</v>
      </c>
      <c r="B812" s="75" t="s">
        <v>741</v>
      </c>
      <c r="C812" s="73">
        <v>216</v>
      </c>
      <c r="D812" s="73"/>
      <c r="E812" s="73"/>
      <c r="F812" s="73"/>
      <c r="G812" s="135">
        <f>J812</f>
        <v>8.66</v>
      </c>
      <c r="H812" s="73"/>
      <c r="I812" s="73"/>
      <c r="J812" s="73">
        <v>8.66</v>
      </c>
    </row>
    <row r="813" spans="1:12" ht="15" thickBot="1">
      <c r="A813" s="102">
        <v>18</v>
      </c>
      <c r="B813" s="75" t="s">
        <v>742</v>
      </c>
      <c r="C813" s="73">
        <v>217</v>
      </c>
      <c r="D813" s="73"/>
      <c r="E813" s="73"/>
      <c r="F813" s="73">
        <f t="shared" ref="F813:F822" si="80">J813</f>
        <v>8.25</v>
      </c>
      <c r="G813" s="73"/>
      <c r="H813" s="73"/>
      <c r="I813" s="73"/>
      <c r="J813" s="73">
        <v>8.25</v>
      </c>
    </row>
    <row r="814" spans="1:12" ht="15" thickBot="1">
      <c r="A814" s="102">
        <v>19</v>
      </c>
      <c r="B814" s="75" t="s">
        <v>743</v>
      </c>
      <c r="C814" s="73">
        <v>218</v>
      </c>
      <c r="D814" s="73"/>
      <c r="E814" s="73"/>
      <c r="F814" s="73">
        <f t="shared" si="80"/>
        <v>12.95</v>
      </c>
      <c r="G814" s="73"/>
      <c r="H814" s="73"/>
      <c r="I814" s="73"/>
      <c r="J814" s="73">
        <v>12.95</v>
      </c>
    </row>
    <row r="815" spans="1:12" ht="15" thickBot="1">
      <c r="A815" s="102">
        <v>20</v>
      </c>
      <c r="B815" s="75" t="s">
        <v>744</v>
      </c>
      <c r="C815" s="73">
        <v>219</v>
      </c>
      <c r="D815" s="73"/>
      <c r="E815" s="73"/>
      <c r="F815" s="73">
        <f t="shared" si="80"/>
        <v>27.63</v>
      </c>
      <c r="G815" s="73"/>
      <c r="H815" s="73"/>
      <c r="I815" s="73"/>
      <c r="J815" s="73">
        <v>27.63</v>
      </c>
      <c r="L815">
        <f>J815</f>
        <v>27.63</v>
      </c>
    </row>
    <row r="816" spans="1:12" ht="15" thickBot="1">
      <c r="A816" s="102">
        <v>21</v>
      </c>
      <c r="B816" s="75" t="s">
        <v>745</v>
      </c>
      <c r="C816" s="73">
        <v>220</v>
      </c>
      <c r="D816" s="73"/>
      <c r="E816" s="73"/>
      <c r="F816" s="73">
        <f t="shared" si="80"/>
        <v>4.92</v>
      </c>
      <c r="G816" s="73"/>
      <c r="H816" s="73"/>
      <c r="I816" s="73"/>
      <c r="J816" s="73">
        <v>4.92</v>
      </c>
    </row>
    <row r="817" spans="1:12" ht="15" thickBot="1">
      <c r="A817" s="102">
        <v>22</v>
      </c>
      <c r="B817" s="75" t="s">
        <v>746</v>
      </c>
      <c r="C817" s="73">
        <v>221</v>
      </c>
      <c r="D817" s="73"/>
      <c r="E817" s="73"/>
      <c r="F817" s="73">
        <f t="shared" si="80"/>
        <v>30.78</v>
      </c>
      <c r="G817" s="73"/>
      <c r="H817" s="73"/>
      <c r="I817" s="73"/>
      <c r="J817" s="73">
        <v>30.78</v>
      </c>
      <c r="L817">
        <f>J817</f>
        <v>30.78</v>
      </c>
    </row>
    <row r="818" spans="1:12" ht="15" thickBot="1">
      <c r="A818" s="102">
        <v>23</v>
      </c>
      <c r="B818" s="75" t="s">
        <v>747</v>
      </c>
      <c r="C818" s="73">
        <v>222</v>
      </c>
      <c r="D818" s="73"/>
      <c r="E818" s="73"/>
      <c r="F818" s="73">
        <f t="shared" si="80"/>
        <v>5.5</v>
      </c>
      <c r="G818" s="73"/>
      <c r="H818" s="73"/>
      <c r="I818" s="73"/>
      <c r="J818" s="73">
        <v>5.5</v>
      </c>
    </row>
    <row r="819" spans="1:12" ht="15" thickBot="1">
      <c r="A819" s="102">
        <v>24</v>
      </c>
      <c r="B819" s="75" t="s">
        <v>748</v>
      </c>
      <c r="C819" s="73">
        <v>223</v>
      </c>
      <c r="D819" s="73"/>
      <c r="E819" s="73"/>
      <c r="F819" s="73">
        <f t="shared" si="80"/>
        <v>32.06</v>
      </c>
      <c r="G819" s="73"/>
      <c r="H819" s="73"/>
      <c r="I819" s="73"/>
      <c r="J819" s="73">
        <v>32.06</v>
      </c>
      <c r="L819">
        <f>J819</f>
        <v>32.06</v>
      </c>
    </row>
    <row r="820" spans="1:12" ht="15" thickBot="1">
      <c r="A820" s="102">
        <v>25</v>
      </c>
      <c r="B820" s="75" t="s">
        <v>749</v>
      </c>
      <c r="C820" s="73">
        <v>224</v>
      </c>
      <c r="D820" s="73"/>
      <c r="E820" s="73"/>
      <c r="F820" s="73">
        <f t="shared" si="80"/>
        <v>5.3</v>
      </c>
      <c r="G820" s="73"/>
      <c r="H820" s="73"/>
      <c r="I820" s="73"/>
      <c r="J820" s="73">
        <v>5.3</v>
      </c>
    </row>
    <row r="821" spans="1:12" ht="15" thickBot="1">
      <c r="A821" s="102">
        <v>26</v>
      </c>
      <c r="B821" s="75" t="s">
        <v>750</v>
      </c>
      <c r="C821" s="73">
        <v>225</v>
      </c>
      <c r="D821" s="73"/>
      <c r="E821" s="73"/>
      <c r="F821" s="73">
        <f t="shared" si="80"/>
        <v>27.45</v>
      </c>
      <c r="G821" s="73"/>
      <c r="H821" s="73"/>
      <c r="I821" s="73"/>
      <c r="J821" s="73">
        <v>27.45</v>
      </c>
      <c r="L821">
        <f>J821</f>
        <v>27.45</v>
      </c>
    </row>
    <row r="822" spans="1:12" ht="15" thickBot="1">
      <c r="A822" s="102">
        <v>27</v>
      </c>
      <c r="B822" s="75" t="s">
        <v>751</v>
      </c>
      <c r="C822" s="73">
        <v>226</v>
      </c>
      <c r="D822" s="73"/>
      <c r="E822" s="73"/>
      <c r="F822" s="73">
        <f t="shared" si="80"/>
        <v>5.3</v>
      </c>
      <c r="G822" s="73"/>
      <c r="H822" s="73"/>
      <c r="I822" s="73"/>
      <c r="J822" s="73">
        <v>5.3</v>
      </c>
    </row>
    <row r="823" spans="1:12" ht="15" thickBot="1">
      <c r="A823" s="102">
        <v>28</v>
      </c>
      <c r="B823" s="111" t="s">
        <v>752</v>
      </c>
      <c r="C823" s="112">
        <v>227</v>
      </c>
      <c r="D823" s="112"/>
      <c r="E823" s="112"/>
      <c r="F823" s="112"/>
      <c r="G823" s="117">
        <f>J823</f>
        <v>1.5</v>
      </c>
      <c r="H823" s="112"/>
      <c r="I823" s="112"/>
      <c r="J823" s="112">
        <v>1.5</v>
      </c>
    </row>
    <row r="824" spans="1:12" ht="15" thickBot="1">
      <c r="A824" s="75"/>
      <c r="B824" s="101" t="s">
        <v>886</v>
      </c>
      <c r="C824" s="75"/>
      <c r="D824" s="92"/>
      <c r="E824" s="92">
        <f>SUM(E796:E822)</f>
        <v>18.93</v>
      </c>
      <c r="F824" s="92">
        <f>SUM(F796:F822)</f>
        <v>245.02</v>
      </c>
      <c r="G824" s="92">
        <f>SUM(G796:G823)</f>
        <v>45.230000000000004</v>
      </c>
      <c r="H824" s="92">
        <f>SUM(H796:H822)</f>
        <v>0</v>
      </c>
      <c r="I824" s="92">
        <f>SUM(I796:I823)</f>
        <v>95.61</v>
      </c>
      <c r="J824" s="92"/>
    </row>
    <row r="825" spans="1:12">
      <c r="A825" s="204" t="s">
        <v>1006</v>
      </c>
      <c r="B825" s="204"/>
      <c r="C825" s="204"/>
      <c r="D825" s="204"/>
      <c r="E825" s="204"/>
      <c r="F825" s="204"/>
      <c r="G825" s="204"/>
      <c r="H825" s="95"/>
      <c r="I825" s="95"/>
      <c r="J825" s="93">
        <f>SUM(J796:J824)</f>
        <v>404.79000000000008</v>
      </c>
    </row>
    <row r="828" spans="1:12">
      <c r="A828" t="s">
        <v>1007</v>
      </c>
    </row>
    <row r="830" spans="1:12" hidden="1">
      <c r="A830" t="s">
        <v>1008</v>
      </c>
    </row>
    <row r="831" spans="1:12" ht="15" thickBot="1"/>
    <row r="832" spans="1:12" ht="15" thickBot="1">
      <c r="A832" s="92" t="s">
        <v>303</v>
      </c>
      <c r="B832" s="93" t="s">
        <v>304</v>
      </c>
      <c r="C832" s="94" t="s">
        <v>962</v>
      </c>
      <c r="D832" s="93" t="s">
        <v>963</v>
      </c>
      <c r="E832" s="93" t="s">
        <v>964</v>
      </c>
      <c r="F832" s="93" t="s">
        <v>965</v>
      </c>
      <c r="G832" s="93" t="s">
        <v>966</v>
      </c>
      <c r="H832" s="93" t="s">
        <v>967</v>
      </c>
      <c r="I832" s="93" t="s">
        <v>968</v>
      </c>
      <c r="J832" s="93" t="s">
        <v>914</v>
      </c>
    </row>
    <row r="833" spans="1:12" ht="15" thickBot="1">
      <c r="A833" s="102">
        <v>1</v>
      </c>
      <c r="B833" s="69" t="s">
        <v>755</v>
      </c>
      <c r="C833" s="96"/>
      <c r="D833" s="96"/>
      <c r="E833" s="96"/>
      <c r="F833" s="96"/>
      <c r="G833" s="97">
        <f>J833</f>
        <v>60.7</v>
      </c>
      <c r="H833" s="96"/>
      <c r="I833" s="96"/>
      <c r="J833" s="97">
        <v>60.7</v>
      </c>
    </row>
    <row r="834" spans="1:12" ht="15" thickBot="1">
      <c r="A834" s="102">
        <v>2</v>
      </c>
      <c r="B834" s="75" t="s">
        <v>757</v>
      </c>
      <c r="C834" s="73"/>
      <c r="D834" s="73"/>
      <c r="E834" s="73"/>
      <c r="F834" s="73">
        <v>13.1</v>
      </c>
      <c r="G834" s="100"/>
      <c r="H834" s="73"/>
      <c r="I834" s="73"/>
      <c r="J834" s="100">
        <v>13.1</v>
      </c>
      <c r="L834">
        <f t="shared" ref="L834:L840" si="81">J834</f>
        <v>13.1</v>
      </c>
    </row>
    <row r="835" spans="1:12" ht="15" thickBot="1">
      <c r="A835" s="102">
        <v>3</v>
      </c>
      <c r="B835" s="111" t="s">
        <v>757</v>
      </c>
      <c r="C835" s="112"/>
      <c r="D835" s="112"/>
      <c r="E835" s="112"/>
      <c r="F835" s="112">
        <f>J835</f>
        <v>13.1</v>
      </c>
      <c r="G835" s="112"/>
      <c r="H835" s="112"/>
      <c r="I835" s="112"/>
      <c r="J835" s="138">
        <v>13.1</v>
      </c>
      <c r="L835">
        <f t="shared" si="81"/>
        <v>13.1</v>
      </c>
    </row>
    <row r="836" spans="1:12">
      <c r="A836" s="102">
        <v>4</v>
      </c>
      <c r="B836" s="136" t="s">
        <v>756</v>
      </c>
      <c r="C836" s="74"/>
      <c r="D836" s="115"/>
      <c r="E836" s="115"/>
      <c r="F836" s="115">
        <f>J836</f>
        <v>13.1</v>
      </c>
      <c r="G836" s="115"/>
      <c r="H836" s="115"/>
      <c r="I836" s="115"/>
      <c r="J836" s="123">
        <v>13.1</v>
      </c>
      <c r="L836">
        <f t="shared" si="81"/>
        <v>13.1</v>
      </c>
    </row>
    <row r="837" spans="1:12">
      <c r="A837" s="102">
        <v>5</v>
      </c>
      <c r="B837" s="136" t="s">
        <v>756</v>
      </c>
      <c r="C837" s="74"/>
      <c r="D837" s="115"/>
      <c r="E837" s="115"/>
      <c r="F837" s="115">
        <v>13.4</v>
      </c>
      <c r="G837" s="115"/>
      <c r="H837" s="115"/>
      <c r="I837" s="115"/>
      <c r="J837" s="123">
        <v>13.4</v>
      </c>
      <c r="L837">
        <f t="shared" si="81"/>
        <v>13.4</v>
      </c>
    </row>
    <row r="838" spans="1:12">
      <c r="A838" s="102">
        <v>6</v>
      </c>
      <c r="B838" s="75" t="s">
        <v>757</v>
      </c>
      <c r="C838" s="73"/>
      <c r="D838" s="73"/>
      <c r="E838" s="73"/>
      <c r="F838" s="73">
        <f>J838</f>
        <v>13.1</v>
      </c>
      <c r="G838" s="73"/>
      <c r="H838" s="73"/>
      <c r="I838" s="73"/>
      <c r="J838" s="100">
        <v>13.1</v>
      </c>
      <c r="L838">
        <f t="shared" si="81"/>
        <v>13.1</v>
      </c>
    </row>
    <row r="839" spans="1:12">
      <c r="A839" s="102">
        <v>7</v>
      </c>
      <c r="B839" s="69" t="s">
        <v>757</v>
      </c>
      <c r="C839" s="96"/>
      <c r="D839" s="96"/>
      <c r="E839" s="96"/>
      <c r="F839" s="96">
        <f>J839</f>
        <v>12.6</v>
      </c>
      <c r="G839" s="96"/>
      <c r="H839" s="96"/>
      <c r="I839" s="96"/>
      <c r="J839" s="97">
        <v>12.6</v>
      </c>
      <c r="L839">
        <f t="shared" si="81"/>
        <v>12.6</v>
      </c>
    </row>
    <row r="840" spans="1:12">
      <c r="A840" s="102">
        <v>8</v>
      </c>
      <c r="B840" s="69" t="s">
        <v>757</v>
      </c>
      <c r="C840" s="96"/>
      <c r="D840" s="96"/>
      <c r="E840" s="96"/>
      <c r="F840" s="96">
        <f>J840</f>
        <v>13.2</v>
      </c>
      <c r="G840" s="96"/>
      <c r="H840" s="96"/>
      <c r="I840" s="96"/>
      <c r="J840" s="97">
        <v>13.2</v>
      </c>
      <c r="L840">
        <f t="shared" si="81"/>
        <v>13.2</v>
      </c>
    </row>
    <row r="841" spans="1:12" ht="15" thickBot="1">
      <c r="A841" s="102">
        <v>9</v>
      </c>
      <c r="B841" s="69" t="str">
        <f>Przychodnia!C17</f>
        <v>Ambulatorium – sztania, socjal</v>
      </c>
      <c r="C841" s="96"/>
      <c r="D841" s="96"/>
      <c r="E841" s="96"/>
      <c r="F841" s="96"/>
      <c r="G841" s="97">
        <f>Przychodnia!D17</f>
        <v>39.630000000000003</v>
      </c>
      <c r="H841" s="96"/>
      <c r="I841" s="96"/>
      <c r="J841" s="97">
        <f>G841</f>
        <v>39.630000000000003</v>
      </c>
    </row>
    <row r="842" spans="1:12" ht="15" thickBot="1">
      <c r="A842" s="102">
        <v>11</v>
      </c>
      <c r="B842" s="69" t="s">
        <v>639</v>
      </c>
      <c r="C842" s="96"/>
      <c r="D842" s="96"/>
      <c r="E842" s="96"/>
      <c r="F842" s="96">
        <f>J842</f>
        <v>6.1</v>
      </c>
      <c r="G842" s="96"/>
      <c r="H842" s="96"/>
      <c r="I842" s="96"/>
      <c r="J842" s="97">
        <v>6.1</v>
      </c>
    </row>
    <row r="843" spans="1:12">
      <c r="A843" s="102">
        <v>12</v>
      </c>
      <c r="B843" s="69" t="s">
        <v>35</v>
      </c>
      <c r="C843" s="96"/>
      <c r="D843" s="96"/>
      <c r="E843" s="96"/>
      <c r="F843" s="96">
        <f>J843</f>
        <v>4.5999999999999996</v>
      </c>
      <c r="G843" s="96"/>
      <c r="H843" s="96"/>
      <c r="I843" s="96"/>
      <c r="J843" s="97">
        <v>4.5999999999999996</v>
      </c>
    </row>
    <row r="844" spans="1:12" ht="15" thickBot="1">
      <c r="A844" s="102">
        <v>13</v>
      </c>
      <c r="B844" s="69" t="s">
        <v>639</v>
      </c>
      <c r="C844" s="96"/>
      <c r="D844" s="96"/>
      <c r="E844" s="96"/>
      <c r="F844" s="96">
        <f>J844</f>
        <v>12.8</v>
      </c>
      <c r="G844" s="96"/>
      <c r="H844" s="96"/>
      <c r="I844" s="96"/>
      <c r="J844" s="97">
        <v>12.8</v>
      </c>
    </row>
    <row r="845" spans="1:12" ht="15" thickBot="1">
      <c r="A845" s="102">
        <v>14</v>
      </c>
      <c r="B845" s="69" t="str">
        <f>Przychodnia!C18</f>
        <v>Szatnia</v>
      </c>
      <c r="C845" s="96"/>
      <c r="D845" s="96"/>
      <c r="E845" s="96"/>
      <c r="F845" s="96"/>
      <c r="G845" s="143">
        <f>J845</f>
        <v>8.5</v>
      </c>
      <c r="H845" s="96"/>
      <c r="I845" s="96"/>
      <c r="J845" s="97">
        <v>8.5</v>
      </c>
    </row>
    <row r="846" spans="1:12">
      <c r="A846" s="102">
        <v>15</v>
      </c>
      <c r="B846" s="69" t="s">
        <v>669</v>
      </c>
      <c r="C846" s="96"/>
      <c r="D846" s="96"/>
      <c r="E846" s="96"/>
      <c r="F846" s="96">
        <v>3.7</v>
      </c>
      <c r="G846" s="145"/>
      <c r="H846" s="96"/>
      <c r="I846" s="96"/>
      <c r="J846" s="97">
        <v>3.7</v>
      </c>
    </row>
    <row r="847" spans="1:12">
      <c r="A847" s="102">
        <v>16</v>
      </c>
      <c r="B847" s="111" t="s">
        <v>763</v>
      </c>
      <c r="C847" s="112"/>
      <c r="D847" s="112"/>
      <c r="E847" s="112"/>
      <c r="F847" s="112"/>
      <c r="G847" s="112"/>
      <c r="H847" s="112">
        <f>J847</f>
        <v>17.3</v>
      </c>
      <c r="I847" s="112"/>
      <c r="J847" s="138">
        <v>17.3</v>
      </c>
    </row>
    <row r="848" spans="1:12">
      <c r="A848" s="102">
        <v>17</v>
      </c>
      <c r="B848" s="75" t="s">
        <v>584</v>
      </c>
      <c r="C848" s="73"/>
      <c r="D848" s="73"/>
      <c r="E848" s="73"/>
      <c r="F848" s="73"/>
      <c r="G848" s="73"/>
      <c r="H848" s="73">
        <f>J848</f>
        <v>139.19999999999999</v>
      </c>
      <c r="I848" s="73"/>
      <c r="J848" s="100">
        <v>139.19999999999999</v>
      </c>
      <c r="L848">
        <f>J848</f>
        <v>139.19999999999999</v>
      </c>
    </row>
    <row r="849" spans="1:12">
      <c r="A849" s="102">
        <v>18</v>
      </c>
      <c r="B849" s="75" t="s">
        <v>516</v>
      </c>
      <c r="C849" s="73"/>
      <c r="D849" s="73"/>
      <c r="E849" s="73"/>
      <c r="F849" s="73"/>
      <c r="G849" s="73"/>
      <c r="H849" s="73"/>
      <c r="I849" s="73">
        <f>J849</f>
        <v>6.25</v>
      </c>
      <c r="J849" s="100">
        <v>6.25</v>
      </c>
    </row>
    <row r="850" spans="1:12">
      <c r="A850" s="119"/>
      <c r="B850" s="120" t="s">
        <v>886</v>
      </c>
      <c r="C850" s="111"/>
      <c r="D850" s="121"/>
      <c r="E850" s="121"/>
      <c r="F850" s="121">
        <f>SUM(F833:F849)</f>
        <v>118.79999999999998</v>
      </c>
      <c r="G850" s="121">
        <f>SUM(G833:G849)</f>
        <v>108.83000000000001</v>
      </c>
      <c r="H850" s="121">
        <f>SUM(H833:H849)</f>
        <v>156.5</v>
      </c>
      <c r="I850" s="121">
        <f>SUM(I833:I849)</f>
        <v>6.25</v>
      </c>
      <c r="J850" s="111"/>
    </row>
    <row r="851" spans="1:12">
      <c r="A851" s="203" t="s">
        <v>1009</v>
      </c>
      <c r="B851" s="203"/>
      <c r="C851" s="203"/>
      <c r="D851" s="203"/>
      <c r="E851" s="203"/>
      <c r="F851" s="203"/>
      <c r="G851" s="203"/>
      <c r="H851" s="109"/>
      <c r="I851" s="109"/>
      <c r="J851" s="93">
        <f>SUM(J833:J850)</f>
        <v>390.38</v>
      </c>
    </row>
    <row r="854" spans="1:12">
      <c r="A854" t="s">
        <v>1010</v>
      </c>
    </row>
    <row r="856" spans="1:12">
      <c r="A856" s="92" t="s">
        <v>303</v>
      </c>
      <c r="B856" s="93" t="s">
        <v>304</v>
      </c>
      <c r="C856" s="94" t="s">
        <v>962</v>
      </c>
      <c r="D856" s="93" t="s">
        <v>963</v>
      </c>
      <c r="E856" s="93" t="s">
        <v>964</v>
      </c>
      <c r="F856" s="93" t="s">
        <v>965</v>
      </c>
      <c r="G856" s="93" t="s">
        <v>966</v>
      </c>
      <c r="H856" s="93" t="s">
        <v>967</v>
      </c>
      <c r="I856" s="93" t="s">
        <v>968</v>
      </c>
      <c r="J856" s="93" t="s">
        <v>914</v>
      </c>
    </row>
    <row r="857" spans="1:12">
      <c r="A857" s="102">
        <v>1</v>
      </c>
      <c r="B857" s="69" t="s">
        <v>764</v>
      </c>
      <c r="C857" s="96"/>
      <c r="D857" s="96"/>
      <c r="E857" s="96"/>
      <c r="F857" s="97">
        <v>12.3</v>
      </c>
      <c r="G857" s="96"/>
      <c r="H857" s="96"/>
      <c r="I857" s="96"/>
      <c r="J857" s="97">
        <v>12.3</v>
      </c>
      <c r="L857">
        <f>J857</f>
        <v>12.3</v>
      </c>
    </row>
    <row r="858" spans="1:12" ht="15" thickBot="1">
      <c r="A858" s="102">
        <v>2</v>
      </c>
      <c r="B858" s="69" t="s">
        <v>1042</v>
      </c>
      <c r="C858" s="96"/>
      <c r="D858" s="96"/>
      <c r="E858" s="96"/>
      <c r="F858" s="97">
        <v>13.5</v>
      </c>
      <c r="G858" s="96"/>
      <c r="H858" s="96"/>
      <c r="I858" s="96"/>
      <c r="J858" s="97">
        <v>13.5</v>
      </c>
      <c r="L858">
        <f>J858</f>
        <v>13.5</v>
      </c>
    </row>
    <row r="859" spans="1:12" ht="15" thickBot="1">
      <c r="A859" s="92">
        <v>3</v>
      </c>
      <c r="B859" s="75" t="s">
        <v>1043</v>
      </c>
      <c r="C859" s="112"/>
      <c r="D859" s="112"/>
      <c r="E859" s="112"/>
      <c r="F859" s="138">
        <v>13.9</v>
      </c>
      <c r="G859" s="112"/>
      <c r="H859" s="112"/>
      <c r="I859" s="112"/>
      <c r="J859" s="138">
        <v>13.9</v>
      </c>
      <c r="L859">
        <f>J859</f>
        <v>13.9</v>
      </c>
    </row>
    <row r="860" spans="1:12" ht="15" thickBot="1">
      <c r="A860" s="92">
        <v>4</v>
      </c>
      <c r="B860" s="75" t="s">
        <v>1044</v>
      </c>
      <c r="C860" s="73"/>
      <c r="D860" s="73"/>
      <c r="E860" s="73"/>
      <c r="F860" s="100">
        <v>11.67</v>
      </c>
      <c r="G860" s="73"/>
      <c r="H860" s="73"/>
      <c r="I860" s="73"/>
      <c r="J860" s="100">
        <v>11.67</v>
      </c>
      <c r="L860">
        <f>J860</f>
        <v>11.67</v>
      </c>
    </row>
    <row r="861" spans="1:12" s="53" customFormat="1" ht="15" thickBot="1">
      <c r="A861" s="92">
        <v>5</v>
      </c>
      <c r="B861" s="75" t="str">
        <f>B859</f>
        <v>Por.chir.ogóln.-zabiegowy</v>
      </c>
      <c r="C861" s="96"/>
      <c r="D861" s="96"/>
      <c r="E861" s="96"/>
      <c r="F861" s="97">
        <v>13.63</v>
      </c>
      <c r="G861" s="96"/>
      <c r="H861" s="96"/>
      <c r="I861" s="96"/>
      <c r="J861" s="97">
        <v>13.63</v>
      </c>
      <c r="L861" s="53">
        <f>J861</f>
        <v>13.63</v>
      </c>
    </row>
    <row r="862" spans="1:12" ht="15" thickBot="1">
      <c r="A862" s="92">
        <v>6</v>
      </c>
      <c r="B862" s="75" t="s">
        <v>812</v>
      </c>
      <c r="C862" s="96"/>
      <c r="D862" s="96"/>
      <c r="E862" s="96"/>
      <c r="F862" s="97">
        <v>9.1300000000000008</v>
      </c>
      <c r="G862" s="96"/>
      <c r="H862" s="96"/>
      <c r="I862" s="96"/>
      <c r="J862" s="97">
        <v>9.1300000000000008</v>
      </c>
    </row>
    <row r="863" spans="1:12" ht="15" thickBot="1">
      <c r="A863" s="102">
        <v>7</v>
      </c>
      <c r="B863" s="69" t="s">
        <v>766</v>
      </c>
      <c r="C863" s="96"/>
      <c r="D863" s="96"/>
      <c r="E863" s="96"/>
      <c r="F863" s="96"/>
      <c r="G863" s="144">
        <v>3.43</v>
      </c>
      <c r="H863" s="96"/>
      <c r="I863" s="96"/>
      <c r="J863" s="97">
        <v>3.43</v>
      </c>
    </row>
    <row r="864" spans="1:12" ht="15" thickBot="1">
      <c r="A864" s="102">
        <v>8</v>
      </c>
      <c r="B864" s="69" t="s">
        <v>767</v>
      </c>
      <c r="C864" s="96"/>
      <c r="D864" s="96"/>
      <c r="E864" s="96"/>
      <c r="F864" s="96"/>
      <c r="G864" s="97">
        <v>2.95</v>
      </c>
      <c r="H864" s="96"/>
      <c r="I864" s="96"/>
      <c r="J864" s="97">
        <v>2.95</v>
      </c>
    </row>
    <row r="865" spans="1:12" ht="15" thickBot="1">
      <c r="A865" s="102">
        <v>9</v>
      </c>
      <c r="B865" s="69" t="s">
        <v>584</v>
      </c>
      <c r="C865" s="96"/>
      <c r="D865" s="96"/>
      <c r="E865" s="96"/>
      <c r="F865" s="96"/>
      <c r="G865" s="96"/>
      <c r="H865" s="96">
        <v>101.99</v>
      </c>
      <c r="I865" s="96"/>
      <c r="J865" s="96">
        <v>101.99</v>
      </c>
      <c r="L865">
        <f t="shared" ref="L865:L873" si="82">J865</f>
        <v>101.99</v>
      </c>
    </row>
    <row r="866" spans="1:12">
      <c r="A866" s="102">
        <v>10</v>
      </c>
      <c r="B866" s="69" t="s">
        <v>1045</v>
      </c>
      <c r="C866" s="96"/>
      <c r="D866" s="96"/>
      <c r="E866" s="96"/>
      <c r="F866" s="97">
        <v>12.2</v>
      </c>
      <c r="G866" s="96"/>
      <c r="H866" s="96"/>
      <c r="I866" s="96"/>
      <c r="J866" s="97">
        <v>12.2</v>
      </c>
      <c r="L866">
        <f t="shared" si="82"/>
        <v>12.2</v>
      </c>
    </row>
    <row r="867" spans="1:12">
      <c r="A867" s="102">
        <v>11</v>
      </c>
      <c r="B867" s="69" t="s">
        <v>1046</v>
      </c>
      <c r="C867" s="96"/>
      <c r="D867" s="96"/>
      <c r="E867" s="96"/>
      <c r="F867" s="143">
        <v>19.3</v>
      </c>
      <c r="G867" s="145">
        <v>0</v>
      </c>
      <c r="H867" s="96"/>
      <c r="I867" s="96"/>
      <c r="J867" s="97">
        <v>19.3</v>
      </c>
      <c r="L867">
        <f t="shared" si="82"/>
        <v>19.3</v>
      </c>
    </row>
    <row r="868" spans="1:12" ht="15" thickBot="1">
      <c r="A868" s="102">
        <v>12</v>
      </c>
      <c r="B868" s="69" t="s">
        <v>1047</v>
      </c>
      <c r="C868" s="96"/>
      <c r="D868" s="96"/>
      <c r="E868" s="96"/>
      <c r="F868" s="97">
        <f>J868</f>
        <v>12.5</v>
      </c>
      <c r="G868" s="96"/>
      <c r="H868" s="96"/>
      <c r="I868" s="96"/>
      <c r="J868" s="97">
        <v>12.5</v>
      </c>
      <c r="L868">
        <f t="shared" si="82"/>
        <v>12.5</v>
      </c>
    </row>
    <row r="869" spans="1:12" s="53" customFormat="1" ht="15" thickBot="1">
      <c r="A869" s="102">
        <v>13</v>
      </c>
      <c r="B869" s="69" t="s">
        <v>1045</v>
      </c>
      <c r="C869" s="96"/>
      <c r="D869" s="96"/>
      <c r="E869" s="96"/>
      <c r="F869" s="97">
        <v>13.4</v>
      </c>
      <c r="G869" s="96"/>
      <c r="H869" s="96"/>
      <c r="I869" s="96"/>
      <c r="J869" s="97">
        <v>13.4</v>
      </c>
      <c r="L869" s="53">
        <f t="shared" si="82"/>
        <v>13.4</v>
      </c>
    </row>
    <row r="870" spans="1:12" s="53" customFormat="1" ht="15" thickBot="1">
      <c r="A870" s="102">
        <v>14</v>
      </c>
      <c r="B870" s="69" t="s">
        <v>1046</v>
      </c>
      <c r="C870" s="96"/>
      <c r="D870" s="96"/>
      <c r="E870" s="96"/>
      <c r="F870" s="97">
        <v>20.399999999999999</v>
      </c>
      <c r="G870" s="96"/>
      <c r="H870" s="96"/>
      <c r="I870" s="96"/>
      <c r="J870" s="97">
        <v>20.399999999999999</v>
      </c>
      <c r="L870" s="53">
        <f t="shared" si="82"/>
        <v>20.399999999999999</v>
      </c>
    </row>
    <row r="871" spans="1:12" ht="15" thickBot="1">
      <c r="A871" s="102">
        <v>15</v>
      </c>
      <c r="B871" s="69" t="s">
        <v>1047</v>
      </c>
      <c r="C871" s="96"/>
      <c r="D871" s="96"/>
      <c r="E871" s="96"/>
      <c r="F871" s="143">
        <v>13.24</v>
      </c>
      <c r="G871" s="145">
        <v>0</v>
      </c>
      <c r="H871" s="96"/>
      <c r="I871" s="96"/>
      <c r="J871" s="97">
        <v>13.24</v>
      </c>
      <c r="L871">
        <f t="shared" si="82"/>
        <v>13.24</v>
      </c>
    </row>
    <row r="872" spans="1:12">
      <c r="A872" s="102">
        <v>16</v>
      </c>
      <c r="B872" s="69" t="s">
        <v>1011</v>
      </c>
      <c r="C872" s="96"/>
      <c r="D872" s="96"/>
      <c r="E872" s="96"/>
      <c r="F872" s="97">
        <v>22.16</v>
      </c>
      <c r="G872" s="96"/>
      <c r="H872" s="96"/>
      <c r="I872" s="96"/>
      <c r="J872" s="97">
        <v>22.16</v>
      </c>
      <c r="L872">
        <f t="shared" si="82"/>
        <v>22.16</v>
      </c>
    </row>
    <row r="873" spans="1:12">
      <c r="A873" s="102">
        <v>17</v>
      </c>
      <c r="B873" s="111" t="s">
        <v>584</v>
      </c>
      <c r="C873" s="112"/>
      <c r="D873" s="112"/>
      <c r="E873" s="112"/>
      <c r="F873" s="146">
        <v>0</v>
      </c>
      <c r="G873" s="112"/>
      <c r="H873" s="112">
        <v>47.33</v>
      </c>
      <c r="I873" s="112"/>
      <c r="J873" s="138">
        <v>47.33</v>
      </c>
      <c r="L873">
        <f t="shared" si="82"/>
        <v>47.33</v>
      </c>
    </row>
    <row r="874" spans="1:12">
      <c r="A874" s="102">
        <v>18</v>
      </c>
      <c r="B874" s="75" t="s">
        <v>43</v>
      </c>
      <c r="C874" s="73"/>
      <c r="D874" s="73"/>
      <c r="E874" s="73"/>
      <c r="F874" s="73"/>
      <c r="G874" s="100">
        <f>J874</f>
        <v>7.35</v>
      </c>
      <c r="H874" s="73"/>
      <c r="I874" s="73"/>
      <c r="J874" s="100">
        <v>7.35</v>
      </c>
    </row>
    <row r="875" spans="1:12">
      <c r="A875" s="102">
        <v>19</v>
      </c>
      <c r="B875" s="75" t="s">
        <v>516</v>
      </c>
      <c r="C875" s="73"/>
      <c r="D875" s="73"/>
      <c r="E875" s="73"/>
      <c r="F875" s="73"/>
      <c r="G875" s="73"/>
      <c r="H875" s="73"/>
      <c r="I875" s="73">
        <f>J875</f>
        <v>12.45</v>
      </c>
      <c r="J875" s="100">
        <v>12.45</v>
      </c>
    </row>
    <row r="876" spans="1:12">
      <c r="A876" s="119"/>
      <c r="B876" s="120" t="s">
        <v>886</v>
      </c>
      <c r="C876" s="111"/>
      <c r="D876" s="121"/>
      <c r="E876" s="121"/>
      <c r="F876" s="121">
        <f>SUM(F857:F875)</f>
        <v>187.33</v>
      </c>
      <c r="G876" s="121">
        <f>SUM(G857:G875)</f>
        <v>13.73</v>
      </c>
      <c r="H876" s="121">
        <f>SUM(H857:H875)</f>
        <v>149.32</v>
      </c>
      <c r="I876" s="121">
        <f>SUM(I857:I875)</f>
        <v>12.45</v>
      </c>
      <c r="J876" s="111"/>
    </row>
    <row r="877" spans="1:12">
      <c r="A877" s="203" t="s">
        <v>1012</v>
      </c>
      <c r="B877" s="203"/>
      <c r="C877" s="203"/>
      <c r="D877" s="203"/>
      <c r="E877" s="203"/>
      <c r="F877" s="203"/>
      <c r="G877" s="203"/>
      <c r="H877" s="109"/>
      <c r="I877" s="109"/>
      <c r="J877" s="93">
        <f>SUM(J857:J876)</f>
        <v>362.83000000000004</v>
      </c>
    </row>
    <row r="880" spans="1:12">
      <c r="A880" t="s">
        <v>1013</v>
      </c>
    </row>
    <row r="882" spans="1:12">
      <c r="A882" s="92" t="s">
        <v>303</v>
      </c>
      <c r="B882" s="93" t="s">
        <v>304</v>
      </c>
      <c r="C882" s="94" t="s">
        <v>962</v>
      </c>
      <c r="D882" s="93" t="s">
        <v>963</v>
      </c>
      <c r="E882" s="93" t="s">
        <v>964</v>
      </c>
      <c r="F882" s="93" t="s">
        <v>965</v>
      </c>
      <c r="G882" s="93" t="s">
        <v>966</v>
      </c>
      <c r="H882" s="93" t="s">
        <v>967</v>
      </c>
      <c r="I882" s="93" t="s">
        <v>968</v>
      </c>
      <c r="J882" s="93" t="s">
        <v>914</v>
      </c>
    </row>
    <row r="883" spans="1:12">
      <c r="A883" s="102">
        <v>1</v>
      </c>
      <c r="B883" s="69" t="s">
        <v>1048</v>
      </c>
      <c r="C883" s="96"/>
      <c r="D883" s="96"/>
      <c r="E883" s="96"/>
      <c r="F883" s="97">
        <f>J883</f>
        <v>13.2</v>
      </c>
      <c r="G883" s="96"/>
      <c r="H883" s="96"/>
      <c r="I883" s="96"/>
      <c r="J883" s="96">
        <v>13.2</v>
      </c>
      <c r="L883">
        <f>J883</f>
        <v>13.2</v>
      </c>
    </row>
    <row r="884" spans="1:12">
      <c r="A884" s="102">
        <v>2</v>
      </c>
      <c r="B884" s="69" t="s">
        <v>777</v>
      </c>
      <c r="C884" s="96"/>
      <c r="D884" s="96"/>
      <c r="E884" s="96"/>
      <c r="F884" s="97">
        <f>J884</f>
        <v>12.6</v>
      </c>
      <c r="G884" s="96"/>
      <c r="H884" s="96"/>
      <c r="I884" s="96"/>
      <c r="J884" s="96">
        <v>12.6</v>
      </c>
      <c r="L884">
        <f>J884</f>
        <v>12.6</v>
      </c>
    </row>
    <row r="885" spans="1:12">
      <c r="A885" s="102">
        <v>3</v>
      </c>
      <c r="B885" s="69" t="s">
        <v>778</v>
      </c>
      <c r="C885" s="96"/>
      <c r="D885" s="96"/>
      <c r="E885" s="96">
        <f>J885</f>
        <v>18.7</v>
      </c>
      <c r="F885" s="96"/>
      <c r="G885" s="96"/>
      <c r="H885" s="96"/>
      <c r="I885" s="96"/>
      <c r="J885" s="96">
        <v>18.7</v>
      </c>
      <c r="L885">
        <f>J885</f>
        <v>18.7</v>
      </c>
    </row>
    <row r="886" spans="1:12">
      <c r="A886" s="102">
        <v>4</v>
      </c>
      <c r="B886" s="69" t="s">
        <v>779</v>
      </c>
      <c r="C886" s="96"/>
      <c r="D886" s="96"/>
      <c r="E886" s="96"/>
      <c r="F886" s="97">
        <f>J886</f>
        <v>13</v>
      </c>
      <c r="G886" s="96"/>
      <c r="H886" s="96"/>
      <c r="I886" s="96"/>
      <c r="J886" s="96">
        <v>13</v>
      </c>
      <c r="L886">
        <f>J886</f>
        <v>13</v>
      </c>
    </row>
    <row r="887" spans="1:12">
      <c r="A887" s="92">
        <v>5</v>
      </c>
      <c r="B887" s="75" t="s">
        <v>780</v>
      </c>
      <c r="C887" s="73"/>
      <c r="D887" s="73"/>
      <c r="E887" s="73"/>
      <c r="F887" s="100">
        <f>J887</f>
        <v>6.5</v>
      </c>
      <c r="G887" s="73"/>
      <c r="H887" s="73"/>
      <c r="I887" s="73"/>
      <c r="J887" s="73">
        <v>6.5</v>
      </c>
    </row>
    <row r="888" spans="1:12">
      <c r="A888" s="92">
        <v>6</v>
      </c>
      <c r="B888" s="75" t="s">
        <v>766</v>
      </c>
      <c r="C888" s="73"/>
      <c r="D888" s="73"/>
      <c r="E888" s="73"/>
      <c r="F888" s="100">
        <f>J888</f>
        <v>4.5</v>
      </c>
      <c r="G888" s="73"/>
      <c r="H888" s="73"/>
      <c r="I888" s="73"/>
      <c r="J888" s="73">
        <v>4.5</v>
      </c>
    </row>
    <row r="889" spans="1:12">
      <c r="A889" s="92">
        <v>7</v>
      </c>
      <c r="B889" s="75" t="s">
        <v>638</v>
      </c>
      <c r="C889" s="73"/>
      <c r="D889" s="73"/>
      <c r="E889" s="73"/>
      <c r="F889" s="73"/>
      <c r="G889" s="135">
        <f>J889</f>
        <v>1.5</v>
      </c>
      <c r="H889" s="73"/>
      <c r="I889" s="73"/>
      <c r="J889" s="73">
        <v>1.5</v>
      </c>
    </row>
    <row r="890" spans="1:12">
      <c r="A890" s="92">
        <v>8</v>
      </c>
      <c r="B890" s="75" t="s">
        <v>639</v>
      </c>
      <c r="C890" s="73"/>
      <c r="D890" s="73"/>
      <c r="E890" s="73"/>
      <c r="F890" s="73"/>
      <c r="G890" s="100">
        <f>J890</f>
        <v>3.1</v>
      </c>
      <c r="H890" s="73"/>
      <c r="I890" s="73"/>
      <c r="J890" s="73">
        <v>3.1</v>
      </c>
    </row>
    <row r="891" spans="1:12">
      <c r="A891" s="92">
        <v>9</v>
      </c>
      <c r="B891" s="75" t="s">
        <v>639</v>
      </c>
      <c r="C891" s="73"/>
      <c r="D891" s="73"/>
      <c r="E891" s="73"/>
      <c r="F891" s="73"/>
      <c r="G891" s="100">
        <f>J891</f>
        <v>9.1</v>
      </c>
      <c r="H891" s="73"/>
      <c r="I891" s="73"/>
      <c r="J891" s="73">
        <v>9.1</v>
      </c>
    </row>
    <row r="892" spans="1:12">
      <c r="A892" s="92">
        <v>10</v>
      </c>
      <c r="B892" s="75" t="s">
        <v>781</v>
      </c>
      <c r="C892" s="73"/>
      <c r="D892" s="73"/>
      <c r="E892" s="73"/>
      <c r="F892" s="100">
        <f>J892</f>
        <v>12.3</v>
      </c>
      <c r="G892" s="73"/>
      <c r="H892" s="73"/>
      <c r="I892" s="73"/>
      <c r="J892" s="73">
        <v>12.3</v>
      </c>
      <c r="L892">
        <f t="shared" ref="L892:L901" si="83">J892</f>
        <v>12.3</v>
      </c>
    </row>
    <row r="893" spans="1:12">
      <c r="A893" s="92">
        <v>11</v>
      </c>
      <c r="B893" s="75" t="s">
        <v>781</v>
      </c>
      <c r="C893" s="73"/>
      <c r="D893" s="73"/>
      <c r="E893" s="73"/>
      <c r="F893" s="100">
        <f>J893</f>
        <v>11.8</v>
      </c>
      <c r="G893" s="73"/>
      <c r="H893" s="73"/>
      <c r="I893" s="73"/>
      <c r="J893" s="73">
        <v>11.8</v>
      </c>
      <c r="L893">
        <f t="shared" si="83"/>
        <v>11.8</v>
      </c>
    </row>
    <row r="894" spans="1:12">
      <c r="A894" s="92">
        <v>12</v>
      </c>
      <c r="B894" s="75" t="s">
        <v>781</v>
      </c>
      <c r="C894" s="73"/>
      <c r="D894" s="73"/>
      <c r="E894" s="73"/>
      <c r="F894" s="100">
        <f>J894</f>
        <v>27.4</v>
      </c>
      <c r="G894" s="73"/>
      <c r="H894" s="73"/>
      <c r="I894" s="73"/>
      <c r="J894" s="73">
        <v>27.4</v>
      </c>
      <c r="L894">
        <f t="shared" si="83"/>
        <v>27.4</v>
      </c>
    </row>
    <row r="895" spans="1:12">
      <c r="A895" s="92">
        <v>13</v>
      </c>
      <c r="B895" s="75" t="s">
        <v>782</v>
      </c>
      <c r="C895" s="73"/>
      <c r="D895" s="73"/>
      <c r="E895" s="73"/>
      <c r="F895" s="100">
        <f>J895</f>
        <v>12.5</v>
      </c>
      <c r="G895" s="73"/>
      <c r="H895" s="73"/>
      <c r="I895" s="73"/>
      <c r="J895" s="73">
        <v>12.5</v>
      </c>
      <c r="L895">
        <f t="shared" si="83"/>
        <v>12.5</v>
      </c>
    </row>
    <row r="896" spans="1:12">
      <c r="A896" s="92">
        <v>14</v>
      </c>
      <c r="B896" s="75" t="s">
        <v>782</v>
      </c>
      <c r="C896" s="73"/>
      <c r="D896" s="73"/>
      <c r="E896" s="73"/>
      <c r="F896" s="100">
        <f>J896</f>
        <v>6</v>
      </c>
      <c r="G896" s="73"/>
      <c r="H896" s="73"/>
      <c r="I896" s="73"/>
      <c r="J896" s="73">
        <v>6</v>
      </c>
      <c r="L896">
        <f t="shared" si="83"/>
        <v>6</v>
      </c>
    </row>
    <row r="897" spans="1:12">
      <c r="A897" s="92">
        <v>15</v>
      </c>
      <c r="B897" s="75" t="s">
        <v>584</v>
      </c>
      <c r="C897" s="73"/>
      <c r="D897" s="73"/>
      <c r="E897" s="73"/>
      <c r="F897" s="73"/>
      <c r="G897" s="100">
        <f>J897</f>
        <v>183.7</v>
      </c>
      <c r="H897" s="73"/>
      <c r="I897" s="73"/>
      <c r="J897" s="73">
        <v>183.7</v>
      </c>
      <c r="L897">
        <f t="shared" si="83"/>
        <v>183.7</v>
      </c>
    </row>
    <row r="898" spans="1:12">
      <c r="A898" s="92">
        <v>21</v>
      </c>
      <c r="B898" s="75" t="s">
        <v>832</v>
      </c>
      <c r="C898" s="73"/>
      <c r="D898" s="73"/>
      <c r="E898" s="73"/>
      <c r="F898" s="73"/>
      <c r="G898" s="100">
        <f>J898</f>
        <v>12.8</v>
      </c>
      <c r="H898" s="73"/>
      <c r="I898" s="73"/>
      <c r="J898" s="73">
        <v>12.8</v>
      </c>
    </row>
    <row r="899" spans="1:12">
      <c r="A899" s="92">
        <v>22</v>
      </c>
      <c r="B899" s="75" t="s">
        <v>786</v>
      </c>
      <c r="C899" s="73"/>
      <c r="D899" s="73"/>
      <c r="E899" s="73"/>
      <c r="F899" s="100">
        <f>J899</f>
        <v>11.8</v>
      </c>
      <c r="G899" s="73"/>
      <c r="H899" s="73"/>
      <c r="I899" s="73"/>
      <c r="J899" s="73">
        <v>11.8</v>
      </c>
      <c r="L899">
        <f t="shared" si="83"/>
        <v>11.8</v>
      </c>
    </row>
    <row r="900" spans="1:12">
      <c r="A900" s="92">
        <v>23</v>
      </c>
      <c r="B900" s="75" t="s">
        <v>786</v>
      </c>
      <c r="C900" s="73"/>
      <c r="D900" s="73"/>
      <c r="E900" s="73"/>
      <c r="F900" s="100">
        <f>J900</f>
        <v>20.399999999999999</v>
      </c>
      <c r="G900" s="73"/>
      <c r="H900" s="73"/>
      <c r="I900" s="73"/>
      <c r="J900" s="73">
        <v>20.399999999999999</v>
      </c>
      <c r="L900">
        <f t="shared" si="83"/>
        <v>20.399999999999999</v>
      </c>
    </row>
    <row r="901" spans="1:12">
      <c r="A901" s="92">
        <v>24</v>
      </c>
      <c r="B901" s="75" t="s">
        <v>786</v>
      </c>
      <c r="C901" s="73"/>
      <c r="D901" s="73"/>
      <c r="E901" s="73"/>
      <c r="F901" s="100">
        <f>J901</f>
        <v>20</v>
      </c>
      <c r="G901" s="73"/>
      <c r="H901" s="73"/>
      <c r="I901" s="73"/>
      <c r="J901" s="73">
        <v>20</v>
      </c>
      <c r="L901">
        <f t="shared" si="83"/>
        <v>20</v>
      </c>
    </row>
    <row r="902" spans="1:12">
      <c r="A902" s="92">
        <v>25</v>
      </c>
      <c r="B902" s="75" t="s">
        <v>639</v>
      </c>
      <c r="C902" s="73"/>
      <c r="D902" s="73"/>
      <c r="E902" s="73"/>
      <c r="F902" s="73"/>
      <c r="G902" s="100">
        <f>J902</f>
        <v>3.4</v>
      </c>
      <c r="H902" s="73"/>
      <c r="I902" s="73"/>
      <c r="J902" s="73">
        <v>3.4</v>
      </c>
    </row>
    <row r="903" spans="1:12">
      <c r="A903" s="92">
        <v>26</v>
      </c>
      <c r="B903" s="75" t="s">
        <v>81</v>
      </c>
      <c r="C903" s="73"/>
      <c r="D903" s="73"/>
      <c r="E903" s="73"/>
      <c r="F903" s="73"/>
      <c r="G903" s="100">
        <f>J903</f>
        <v>2.4</v>
      </c>
      <c r="H903" s="73"/>
      <c r="I903" s="73"/>
      <c r="J903" s="73">
        <v>2.4</v>
      </c>
    </row>
    <row r="904" spans="1:12">
      <c r="A904" s="92">
        <v>27</v>
      </c>
      <c r="B904" s="75" t="s">
        <v>516</v>
      </c>
      <c r="C904" s="73"/>
      <c r="D904" s="73"/>
      <c r="E904" s="73"/>
      <c r="F904" s="73"/>
      <c r="G904" s="73"/>
      <c r="H904" s="73"/>
      <c r="I904" s="73">
        <f>J904</f>
        <v>12.45</v>
      </c>
      <c r="J904" s="73">
        <v>12.45</v>
      </c>
    </row>
    <row r="905" spans="1:12">
      <c r="A905" s="119"/>
      <c r="B905" s="120" t="s">
        <v>886</v>
      </c>
      <c r="C905" s="111"/>
      <c r="D905" s="121"/>
      <c r="E905" s="121">
        <f>SUM(E883:E904)</f>
        <v>18.7</v>
      </c>
      <c r="F905" s="121">
        <f>SUM(F883:F904)</f>
        <v>172</v>
      </c>
      <c r="G905" s="121">
        <f>SUM(G883:G904)</f>
        <v>216</v>
      </c>
      <c r="H905" s="121">
        <f>SUM(H883:H904)</f>
        <v>0</v>
      </c>
      <c r="I905" s="121">
        <f>SUM(I883:I904)</f>
        <v>12.45</v>
      </c>
      <c r="J905" s="121"/>
    </row>
    <row r="906" spans="1:12">
      <c r="A906" s="204" t="s">
        <v>1006</v>
      </c>
      <c r="B906" s="204"/>
      <c r="C906" s="204"/>
      <c r="D906" s="204"/>
      <c r="E906" s="204"/>
      <c r="F906" s="204"/>
      <c r="G906" s="204"/>
      <c r="H906" s="95"/>
      <c r="I906" s="95"/>
      <c r="J906" s="93">
        <f>SUM(J883:J905)</f>
        <v>419.14999999999992</v>
      </c>
    </row>
    <row r="909" spans="1:12">
      <c r="A909" t="s">
        <v>1014</v>
      </c>
    </row>
    <row r="911" spans="1:12">
      <c r="A911" s="92" t="s">
        <v>303</v>
      </c>
      <c r="B911" s="93" t="s">
        <v>304</v>
      </c>
      <c r="C911" s="94" t="s">
        <v>962</v>
      </c>
      <c r="D911" s="93" t="s">
        <v>963</v>
      </c>
      <c r="E911" s="93" t="s">
        <v>964</v>
      </c>
      <c r="F911" s="93" t="s">
        <v>965</v>
      </c>
      <c r="G911" s="93" t="s">
        <v>966</v>
      </c>
      <c r="H911" s="93" t="s">
        <v>967</v>
      </c>
      <c r="I911" s="93" t="s">
        <v>968</v>
      </c>
      <c r="J911" s="93" t="s">
        <v>914</v>
      </c>
    </row>
    <row r="912" spans="1:12">
      <c r="A912" s="102">
        <v>1</v>
      </c>
      <c r="B912" s="69" t="s">
        <v>789</v>
      </c>
      <c r="C912" s="96"/>
      <c r="D912" s="96"/>
      <c r="E912" s="96"/>
      <c r="F912" s="97">
        <f>J912</f>
        <v>13.2</v>
      </c>
      <c r="G912" s="96"/>
      <c r="H912" s="96"/>
      <c r="I912" s="96"/>
      <c r="J912" s="96">
        <v>13.2</v>
      </c>
      <c r="L912">
        <f>J912</f>
        <v>13.2</v>
      </c>
    </row>
    <row r="913" spans="1:12" ht="15" thickBot="1">
      <c r="A913" s="92">
        <v>2</v>
      </c>
      <c r="B913" s="75" t="s">
        <v>639</v>
      </c>
      <c r="C913" s="73"/>
      <c r="D913" s="73"/>
      <c r="E913" s="73"/>
      <c r="F913" s="73"/>
      <c r="G913" s="100">
        <f t="shared" ref="G913:G918" si="84">J913</f>
        <v>6.5</v>
      </c>
      <c r="H913" s="73"/>
      <c r="I913" s="73"/>
      <c r="J913" s="73">
        <v>6.5</v>
      </c>
    </row>
    <row r="914" spans="1:12" ht="15" thickBot="1">
      <c r="A914" s="102">
        <v>3</v>
      </c>
      <c r="B914" s="75" t="s">
        <v>639</v>
      </c>
      <c r="C914" s="73"/>
      <c r="D914" s="73"/>
      <c r="E914" s="73"/>
      <c r="F914" s="73"/>
      <c r="G914" s="100">
        <f t="shared" si="84"/>
        <v>5.5</v>
      </c>
      <c r="H914" s="73"/>
      <c r="I914" s="73"/>
      <c r="J914" s="73">
        <v>5.5</v>
      </c>
    </row>
    <row r="915" spans="1:12" ht="15" thickBot="1">
      <c r="A915" s="92">
        <v>4</v>
      </c>
      <c r="B915" s="75" t="s">
        <v>638</v>
      </c>
      <c r="C915" s="73"/>
      <c r="D915" s="73"/>
      <c r="E915" s="73"/>
      <c r="F915" s="73"/>
      <c r="G915" s="135">
        <f t="shared" si="84"/>
        <v>1.5</v>
      </c>
      <c r="H915" s="73"/>
      <c r="I915" s="73"/>
      <c r="J915" s="73">
        <v>1.5</v>
      </c>
    </row>
    <row r="916" spans="1:12" ht="15" thickBot="1">
      <c r="A916" s="102">
        <v>5</v>
      </c>
      <c r="B916" s="75" t="s">
        <v>639</v>
      </c>
      <c r="C916" s="73"/>
      <c r="D916" s="73"/>
      <c r="E916" s="73"/>
      <c r="F916" s="73"/>
      <c r="G916" s="100">
        <f t="shared" si="84"/>
        <v>9.1</v>
      </c>
      <c r="H916" s="73"/>
      <c r="I916" s="73"/>
      <c r="J916" s="73">
        <v>9.1</v>
      </c>
    </row>
    <row r="917" spans="1:12" ht="15" thickBot="1">
      <c r="A917" s="92">
        <v>6</v>
      </c>
      <c r="B917" s="75" t="s">
        <v>790</v>
      </c>
      <c r="C917" s="73"/>
      <c r="D917" s="73"/>
      <c r="E917" s="73"/>
      <c r="F917" s="73"/>
      <c r="G917" s="100">
        <f t="shared" si="84"/>
        <v>3.1</v>
      </c>
      <c r="H917" s="73"/>
      <c r="I917" s="73"/>
      <c r="J917" s="73">
        <v>3.1</v>
      </c>
    </row>
    <row r="918" spans="1:12" ht="15" thickBot="1">
      <c r="A918" s="102">
        <v>7</v>
      </c>
      <c r="B918" s="75" t="s">
        <v>791</v>
      </c>
      <c r="C918" s="73"/>
      <c r="D918" s="73"/>
      <c r="E918" s="73"/>
      <c r="F918" s="73"/>
      <c r="G918" s="135">
        <f t="shared" si="84"/>
        <v>12.2</v>
      </c>
      <c r="H918" s="73"/>
      <c r="I918" s="73"/>
      <c r="J918" s="73">
        <v>12.2</v>
      </c>
    </row>
    <row r="919" spans="1:12" ht="15" thickBot="1">
      <c r="A919" s="92">
        <v>8</v>
      </c>
      <c r="B919" s="75" t="s">
        <v>792</v>
      </c>
      <c r="C919" s="73"/>
      <c r="D919" s="73"/>
      <c r="E919" s="73"/>
      <c r="F919" s="100">
        <f>J919</f>
        <v>12.5</v>
      </c>
      <c r="G919" s="73"/>
      <c r="H919" s="73"/>
      <c r="I919" s="73"/>
      <c r="J919" s="73">
        <v>12.5</v>
      </c>
    </row>
    <row r="920" spans="1:12" ht="15" thickBot="1">
      <c r="A920" s="102">
        <v>9</v>
      </c>
      <c r="B920" s="75" t="s">
        <v>792</v>
      </c>
      <c r="C920" s="73"/>
      <c r="D920" s="73"/>
      <c r="E920" s="73"/>
      <c r="F920" s="100">
        <f>J920</f>
        <v>27.4</v>
      </c>
      <c r="G920" s="73"/>
      <c r="H920" s="73"/>
      <c r="I920" s="73"/>
      <c r="J920" s="73">
        <v>27.4</v>
      </c>
    </row>
    <row r="921" spans="1:12" ht="15" thickBot="1">
      <c r="A921" s="92">
        <v>10</v>
      </c>
      <c r="B921" s="75" t="s">
        <v>785</v>
      </c>
      <c r="C921" s="73"/>
      <c r="D921" s="73"/>
      <c r="E921" s="73"/>
      <c r="F921" s="73"/>
      <c r="G921" s="100">
        <f>J921</f>
        <v>12.7</v>
      </c>
      <c r="H921" s="73"/>
      <c r="I921" s="73"/>
      <c r="J921" s="73">
        <v>12.7</v>
      </c>
    </row>
    <row r="922" spans="1:12" ht="15" thickBot="1">
      <c r="A922" s="102">
        <v>11</v>
      </c>
      <c r="B922" s="75" t="s">
        <v>793</v>
      </c>
      <c r="C922" s="73"/>
      <c r="D922" s="73"/>
      <c r="E922" s="73"/>
      <c r="F922" s="73"/>
      <c r="G922" s="135">
        <f>J922</f>
        <v>12.7</v>
      </c>
      <c r="H922" s="73"/>
      <c r="I922" s="73"/>
      <c r="J922" s="73">
        <v>12.7</v>
      </c>
    </row>
    <row r="923" spans="1:12" ht="15" thickBot="1">
      <c r="A923" s="92">
        <v>12</v>
      </c>
      <c r="B923" s="75" t="s">
        <v>794</v>
      </c>
      <c r="C923" s="73"/>
      <c r="D923" s="73"/>
      <c r="E923" s="73"/>
      <c r="F923" s="100">
        <f>J923</f>
        <v>27.1</v>
      </c>
      <c r="G923" s="73"/>
      <c r="H923" s="73"/>
      <c r="I923" s="73"/>
      <c r="J923" s="73">
        <v>27.1</v>
      </c>
      <c r="L923">
        <f>J923</f>
        <v>27.1</v>
      </c>
    </row>
    <row r="924" spans="1:12" ht="15" thickBot="1">
      <c r="A924" s="102">
        <v>13</v>
      </c>
      <c r="B924" s="75" t="s">
        <v>794</v>
      </c>
      <c r="C924" s="73"/>
      <c r="D924" s="73"/>
      <c r="E924" s="73"/>
      <c r="F924" s="100">
        <f>J924</f>
        <v>19.399999999999999</v>
      </c>
      <c r="G924" s="73"/>
      <c r="H924" s="73"/>
      <c r="I924" s="73"/>
      <c r="J924" s="73">
        <v>19.399999999999999</v>
      </c>
      <c r="L924">
        <f>J924</f>
        <v>19.399999999999999</v>
      </c>
    </row>
    <row r="925" spans="1:12" ht="15" thickBot="1">
      <c r="A925" s="92">
        <v>14</v>
      </c>
      <c r="B925" s="75" t="s">
        <v>795</v>
      </c>
      <c r="C925" s="73"/>
      <c r="D925" s="73"/>
      <c r="E925" s="73"/>
      <c r="F925" s="73"/>
      <c r="G925" s="135">
        <f>J925</f>
        <v>12.4</v>
      </c>
      <c r="H925" s="73"/>
      <c r="I925" s="73"/>
      <c r="J925" s="73">
        <v>12.4</v>
      </c>
    </row>
    <row r="926" spans="1:12" ht="15" thickBot="1">
      <c r="A926" s="102">
        <v>15</v>
      </c>
      <c r="B926" s="75" t="s">
        <v>796</v>
      </c>
      <c r="C926" s="73"/>
      <c r="D926" s="73"/>
      <c r="E926" s="73"/>
      <c r="F926" s="73"/>
      <c r="G926" s="135">
        <f>J926</f>
        <v>19.7</v>
      </c>
      <c r="H926" s="73"/>
      <c r="I926" s="73"/>
      <c r="J926" s="73">
        <v>19.7</v>
      </c>
    </row>
    <row r="927" spans="1:12" ht="15" thickBot="1">
      <c r="A927" s="92">
        <v>16</v>
      </c>
      <c r="B927" s="75" t="s">
        <v>797</v>
      </c>
      <c r="C927" s="73"/>
      <c r="D927" s="73"/>
      <c r="E927" s="73"/>
      <c r="F927" s="73"/>
      <c r="G927" s="135">
        <f>J927</f>
        <v>12.8</v>
      </c>
      <c r="H927" s="73"/>
      <c r="I927" s="73"/>
      <c r="J927" s="73">
        <v>12.8</v>
      </c>
    </row>
    <row r="928" spans="1:12" ht="15" thickBot="1">
      <c r="A928" s="102">
        <v>17</v>
      </c>
      <c r="B928" s="75" t="s">
        <v>798</v>
      </c>
      <c r="C928" s="73"/>
      <c r="D928" s="73"/>
      <c r="E928" s="73"/>
      <c r="F928" s="73"/>
      <c r="G928" s="135">
        <f>J928</f>
        <v>11.8</v>
      </c>
      <c r="H928" s="73"/>
      <c r="I928" s="73"/>
      <c r="J928" s="73">
        <v>11.8</v>
      </c>
    </row>
    <row r="929" spans="1:12" ht="15" thickBot="1">
      <c r="A929" s="92">
        <v>18</v>
      </c>
      <c r="B929" s="75" t="s">
        <v>799</v>
      </c>
      <c r="C929" s="73"/>
      <c r="D929" s="73"/>
      <c r="E929" s="73"/>
      <c r="F929" s="100">
        <f>J929</f>
        <v>38.4</v>
      </c>
      <c r="G929" s="73"/>
      <c r="H929" s="73"/>
      <c r="I929" s="73"/>
      <c r="J929" s="73">
        <v>38.4</v>
      </c>
    </row>
    <row r="930" spans="1:12" ht="15" thickBot="1">
      <c r="A930" s="102">
        <v>19</v>
      </c>
      <c r="B930" s="75" t="s">
        <v>584</v>
      </c>
      <c r="C930" s="73"/>
      <c r="D930" s="73"/>
      <c r="E930" s="73"/>
      <c r="F930" s="73"/>
      <c r="G930" s="100">
        <f>J930</f>
        <v>183.7</v>
      </c>
      <c r="H930" s="73"/>
      <c r="I930" s="73"/>
      <c r="J930" s="73">
        <v>183.7</v>
      </c>
      <c r="L930">
        <f>J930</f>
        <v>183.7</v>
      </c>
    </row>
    <row r="931" spans="1:12" ht="15" thickBot="1">
      <c r="A931" s="92">
        <v>20</v>
      </c>
      <c r="B931" s="75" t="s">
        <v>516</v>
      </c>
      <c r="C931" s="73"/>
      <c r="D931" s="73"/>
      <c r="E931" s="73"/>
      <c r="F931" s="73"/>
      <c r="G931" s="73"/>
      <c r="H931" s="73"/>
      <c r="I931" s="73">
        <f>J931</f>
        <v>6.25</v>
      </c>
      <c r="J931" s="73">
        <v>6.25</v>
      </c>
    </row>
    <row r="932" spans="1:12" ht="15" thickBot="1">
      <c r="A932" s="102">
        <v>21</v>
      </c>
      <c r="B932" s="75" t="s">
        <v>800</v>
      </c>
      <c r="C932" s="73"/>
      <c r="D932" s="73"/>
      <c r="E932" s="73"/>
      <c r="F932" s="73"/>
      <c r="G932" s="73"/>
      <c r="H932" s="73"/>
      <c r="I932" s="73">
        <f>J932</f>
        <v>38.61</v>
      </c>
      <c r="J932" s="73">
        <v>38.61</v>
      </c>
      <c r="L932">
        <f>J932</f>
        <v>38.61</v>
      </c>
    </row>
    <row r="933" spans="1:12" ht="15" thickBot="1">
      <c r="A933" s="119"/>
      <c r="B933" s="120" t="s">
        <v>886</v>
      </c>
      <c r="C933" s="111"/>
      <c r="D933" s="121"/>
      <c r="E933" s="121">
        <f>SUM(E912:E932)</f>
        <v>0</v>
      </c>
      <c r="F933" s="121">
        <f>SUM(F912:F932)</f>
        <v>138</v>
      </c>
      <c r="G933" s="121">
        <f>SUM(G912:G932)</f>
        <v>303.7</v>
      </c>
      <c r="H933" s="121">
        <f>SUM(H912:H932)</f>
        <v>0</v>
      </c>
      <c r="I933" s="121">
        <f>SUM(I912:I932)</f>
        <v>44.86</v>
      </c>
      <c r="J933" s="121"/>
    </row>
    <row r="934" spans="1:12">
      <c r="A934" s="204" t="s">
        <v>1015</v>
      </c>
      <c r="B934" s="204"/>
      <c r="C934" s="204"/>
      <c r="D934" s="204"/>
      <c r="E934" s="204"/>
      <c r="F934" s="204"/>
      <c r="G934" s="204"/>
      <c r="H934" s="95"/>
      <c r="I934" s="95"/>
      <c r="J934" s="93">
        <f>SUM(J912:J933)</f>
        <v>486.56</v>
      </c>
    </row>
    <row r="937" spans="1:12">
      <c r="A937" t="s">
        <v>1056</v>
      </c>
    </row>
    <row r="939" spans="1:12">
      <c r="A939" s="92" t="s">
        <v>303</v>
      </c>
      <c r="B939" s="93" t="s">
        <v>304</v>
      </c>
      <c r="C939" s="94" t="s">
        <v>962</v>
      </c>
      <c r="D939" s="93" t="s">
        <v>963</v>
      </c>
      <c r="E939" s="93" t="s">
        <v>964</v>
      </c>
      <c r="F939" s="93" t="s">
        <v>965</v>
      </c>
      <c r="G939" s="93" t="s">
        <v>966</v>
      </c>
      <c r="H939" s="93" t="s">
        <v>967</v>
      </c>
      <c r="I939" s="93" t="s">
        <v>968</v>
      </c>
      <c r="J939" s="93" t="s">
        <v>914</v>
      </c>
    </row>
    <row r="940" spans="1:12">
      <c r="A940" s="102">
        <v>1</v>
      </c>
      <c r="B940" s="69" t="s">
        <v>466</v>
      </c>
      <c r="C940" s="96"/>
      <c r="D940" s="96"/>
      <c r="E940" s="96"/>
      <c r="F940" s="152">
        <v>0</v>
      </c>
      <c r="G940" s="143">
        <v>5.9</v>
      </c>
      <c r="H940" s="96"/>
      <c r="I940" s="96"/>
      <c r="J940" s="96">
        <v>5.9</v>
      </c>
    </row>
    <row r="941" spans="1:12">
      <c r="A941" s="102">
        <v>2</v>
      </c>
      <c r="B941" s="69" t="s">
        <v>1057</v>
      </c>
      <c r="C941" s="96"/>
      <c r="D941" s="96"/>
      <c r="E941" s="96"/>
      <c r="F941" s="152">
        <v>0</v>
      </c>
      <c r="G941" s="143">
        <v>5.4</v>
      </c>
      <c r="H941" s="96"/>
      <c r="I941" s="96"/>
      <c r="J941" s="96">
        <v>5.4</v>
      </c>
      <c r="L941">
        <f>J941</f>
        <v>5.4</v>
      </c>
    </row>
    <row r="942" spans="1:12">
      <c r="A942" s="102">
        <v>3</v>
      </c>
      <c r="B942" s="69" t="s">
        <v>639</v>
      </c>
      <c r="C942" s="96"/>
      <c r="D942" s="96"/>
      <c r="E942" s="96"/>
      <c r="F942" s="96"/>
      <c r="G942" s="97">
        <v>3.3</v>
      </c>
      <c r="H942" s="96"/>
      <c r="I942" s="96"/>
      <c r="J942" s="96">
        <v>3.3</v>
      </c>
    </row>
    <row r="943" spans="1:12">
      <c r="A943" s="102">
        <v>4</v>
      </c>
      <c r="B943" s="69" t="s">
        <v>1016</v>
      </c>
      <c r="C943" s="96"/>
      <c r="D943" s="96"/>
      <c r="E943" s="96"/>
      <c r="F943" s="96"/>
      <c r="G943" s="97">
        <v>13.1</v>
      </c>
      <c r="H943" s="96"/>
      <c r="I943" s="96"/>
      <c r="J943" s="96">
        <v>13.1</v>
      </c>
    </row>
    <row r="944" spans="1:12">
      <c r="A944" s="92">
        <v>5</v>
      </c>
      <c r="B944" s="75" t="s">
        <v>584</v>
      </c>
      <c r="C944" s="73"/>
      <c r="D944" s="73"/>
      <c r="E944" s="73"/>
      <c r="F944" s="73"/>
      <c r="G944" s="153">
        <v>0</v>
      </c>
      <c r="H944" s="73">
        <v>67.2</v>
      </c>
      <c r="I944" s="73"/>
      <c r="J944" s="73">
        <v>67.2</v>
      </c>
    </row>
    <row r="945" spans="1:12">
      <c r="A945" s="92">
        <v>6</v>
      </c>
      <c r="B945" s="75" t="s">
        <v>1058</v>
      </c>
      <c r="C945" s="73"/>
      <c r="D945" s="73"/>
      <c r="E945" s="73"/>
      <c r="F945" s="73"/>
      <c r="G945" s="100">
        <v>27</v>
      </c>
      <c r="H945" s="73"/>
      <c r="I945" s="73"/>
      <c r="J945" s="73">
        <v>27</v>
      </c>
    </row>
    <row r="946" spans="1:12">
      <c r="A946" s="92">
        <v>7</v>
      </c>
      <c r="B946" s="75" t="s">
        <v>104</v>
      </c>
      <c r="C946" s="73"/>
      <c r="D946" s="73"/>
      <c r="E946" s="73"/>
      <c r="F946" s="73"/>
      <c r="G946" s="100">
        <v>17.399999999999999</v>
      </c>
      <c r="H946" s="73"/>
      <c r="I946" s="73"/>
      <c r="J946" s="73">
        <v>17.399999999999999</v>
      </c>
    </row>
    <row r="947" spans="1:12" ht="15" thickBot="1">
      <c r="A947" s="92">
        <v>8</v>
      </c>
      <c r="B947" s="75" t="s">
        <v>104</v>
      </c>
      <c r="C947" s="73"/>
      <c r="D947" s="73"/>
      <c r="E947" s="73"/>
      <c r="F947" s="73"/>
      <c r="G947" s="100">
        <v>29.3</v>
      </c>
      <c r="H947" s="73"/>
      <c r="I947" s="73"/>
      <c r="J947" s="73">
        <v>29.3</v>
      </c>
    </row>
    <row r="948" spans="1:12" ht="15" thickBot="1">
      <c r="A948" s="92">
        <v>10</v>
      </c>
      <c r="B948" s="75" t="s">
        <v>793</v>
      </c>
      <c r="C948" s="73"/>
      <c r="D948" s="73"/>
      <c r="E948" s="73"/>
      <c r="F948" s="73"/>
      <c r="G948" s="100">
        <v>15.3</v>
      </c>
      <c r="H948" s="73"/>
      <c r="I948" s="73"/>
      <c r="J948" s="73">
        <v>15.3</v>
      </c>
      <c r="L948">
        <f>J948</f>
        <v>15.3</v>
      </c>
    </row>
    <row r="949" spans="1:12">
      <c r="A949" s="92">
        <v>11</v>
      </c>
      <c r="B949" s="75" t="s">
        <v>1059</v>
      </c>
      <c r="C949" s="73"/>
      <c r="D949" s="73"/>
      <c r="E949" s="73"/>
      <c r="F949" s="73"/>
      <c r="G949" s="100">
        <v>13.6</v>
      </c>
      <c r="H949" s="73"/>
      <c r="I949" s="73"/>
      <c r="J949" s="73">
        <v>13.6</v>
      </c>
      <c r="L949">
        <f>J949</f>
        <v>13.6</v>
      </c>
    </row>
    <row r="950" spans="1:12">
      <c r="A950" s="92">
        <v>12</v>
      </c>
      <c r="B950" s="75" t="s">
        <v>486</v>
      </c>
      <c r="C950" s="73"/>
      <c r="D950" s="73"/>
      <c r="E950" s="73"/>
      <c r="F950" s="73"/>
      <c r="G950" s="100">
        <v>21.7</v>
      </c>
      <c r="H950" s="73"/>
      <c r="I950" s="73"/>
      <c r="J950" s="73">
        <v>21.7</v>
      </c>
    </row>
    <row r="951" spans="1:12">
      <c r="A951" s="92">
        <v>13</v>
      </c>
      <c r="B951" s="75" t="s">
        <v>1060</v>
      </c>
      <c r="C951" s="73"/>
      <c r="D951" s="73"/>
      <c r="E951" s="73"/>
      <c r="F951" s="73"/>
      <c r="G951" s="100">
        <v>1.9</v>
      </c>
      <c r="H951" s="73"/>
      <c r="I951" s="73"/>
      <c r="J951" s="73">
        <v>1.9</v>
      </c>
    </row>
    <row r="952" spans="1:12">
      <c r="A952" s="92">
        <v>14</v>
      </c>
      <c r="B952" s="75" t="s">
        <v>486</v>
      </c>
      <c r="C952" s="73"/>
      <c r="D952" s="73"/>
      <c r="E952" s="73"/>
      <c r="F952" s="73"/>
      <c r="G952" s="100">
        <v>19.600000000000001</v>
      </c>
      <c r="H952" s="73"/>
      <c r="I952" s="73"/>
      <c r="J952" s="73">
        <v>19.600000000000001</v>
      </c>
    </row>
    <row r="953" spans="1:12">
      <c r="A953" s="92">
        <v>15</v>
      </c>
      <c r="B953" s="75" t="s">
        <v>1061</v>
      </c>
      <c r="C953" s="73"/>
      <c r="D953" s="73"/>
      <c r="E953" s="73"/>
      <c r="F953" s="73"/>
      <c r="G953" s="100">
        <v>19.600000000000001</v>
      </c>
      <c r="H953" s="73"/>
      <c r="I953" s="73"/>
      <c r="J953" s="73">
        <v>19.600000000000001</v>
      </c>
    </row>
    <row r="954" spans="1:12">
      <c r="A954" s="92">
        <v>16</v>
      </c>
      <c r="B954" s="75" t="s">
        <v>104</v>
      </c>
      <c r="C954" s="73"/>
      <c r="D954" s="73"/>
      <c r="E954" s="73"/>
      <c r="F954" s="73"/>
      <c r="G954" s="100">
        <v>10.1</v>
      </c>
      <c r="H954" s="73"/>
      <c r="I954" s="73"/>
      <c r="J954" s="73">
        <v>10.1</v>
      </c>
    </row>
    <row r="955" spans="1:12">
      <c r="A955" s="92">
        <v>17</v>
      </c>
      <c r="B955" s="75" t="s">
        <v>805</v>
      </c>
      <c r="C955" s="73"/>
      <c r="D955" s="73"/>
      <c r="E955" s="73"/>
      <c r="F955" s="73"/>
      <c r="G955" s="100">
        <v>5</v>
      </c>
      <c r="H955" s="73"/>
      <c r="I955" s="73"/>
      <c r="J955" s="73">
        <v>5</v>
      </c>
    </row>
    <row r="956" spans="1:12">
      <c r="A956" s="92">
        <v>18</v>
      </c>
      <c r="B956" s="75" t="s">
        <v>460</v>
      </c>
      <c r="C956" s="73"/>
      <c r="D956" s="73"/>
      <c r="E956" s="73"/>
      <c r="F956" s="73"/>
      <c r="G956" s="153"/>
      <c r="H956" s="73">
        <v>1.8</v>
      </c>
      <c r="I956" s="73"/>
      <c r="J956" s="73">
        <v>1.8</v>
      </c>
    </row>
    <row r="957" spans="1:12" ht="15" thickBot="1">
      <c r="A957" s="92">
        <v>19</v>
      </c>
      <c r="B957" s="75" t="s">
        <v>104</v>
      </c>
      <c r="C957" s="73"/>
      <c r="D957" s="73"/>
      <c r="E957" s="73"/>
      <c r="F957" s="73"/>
      <c r="G957" s="73">
        <v>10.1</v>
      </c>
      <c r="H957" s="73"/>
      <c r="I957" s="73"/>
      <c r="J957" s="73">
        <v>10.1</v>
      </c>
    </row>
    <row r="958" spans="1:12" s="53" customFormat="1" ht="15" thickBot="1">
      <c r="A958" s="92"/>
      <c r="B958" s="75" t="s">
        <v>104</v>
      </c>
      <c r="C958" s="73"/>
      <c r="D958" s="73"/>
      <c r="E958" s="73"/>
      <c r="F958" s="73"/>
      <c r="G958" s="73">
        <v>7.3</v>
      </c>
      <c r="H958" s="73"/>
      <c r="I958" s="73"/>
      <c r="J958" s="73">
        <v>7.3</v>
      </c>
    </row>
    <row r="959" spans="1:12" ht="15" thickBot="1">
      <c r="A959" s="119"/>
      <c r="B959" s="120" t="s">
        <v>886</v>
      </c>
      <c r="C959" s="111"/>
      <c r="D959" s="121"/>
      <c r="E959" s="121">
        <f>SUM(E940:E957)</f>
        <v>0</v>
      </c>
      <c r="F959" s="121">
        <f>SUM(F940:F957)</f>
        <v>0</v>
      </c>
      <c r="G959" s="121">
        <f>SUM(G940:G958)</f>
        <v>225.59999999999997</v>
      </c>
      <c r="H959" s="121">
        <f>SUM(H940:H957)</f>
        <v>69</v>
      </c>
      <c r="I959" s="121">
        <f>SUM(I940:I957)</f>
        <v>0</v>
      </c>
      <c r="J959" s="121"/>
    </row>
    <row r="960" spans="1:12">
      <c r="A960" s="204" t="s">
        <v>1062</v>
      </c>
      <c r="B960" s="204"/>
      <c r="C960" s="204"/>
      <c r="D960" s="204"/>
      <c r="E960" s="204"/>
      <c r="F960" s="204"/>
      <c r="G960" s="204"/>
      <c r="H960" s="95"/>
      <c r="I960" s="95"/>
      <c r="J960" s="93">
        <f>SUM(J940:J959)</f>
        <v>294.60000000000008</v>
      </c>
    </row>
    <row r="963" spans="1:12">
      <c r="A963" t="s">
        <v>1017</v>
      </c>
    </row>
    <row r="965" spans="1:12">
      <c r="A965" s="92" t="s">
        <v>303</v>
      </c>
      <c r="B965" s="93" t="s">
        <v>304</v>
      </c>
      <c r="C965" s="94" t="s">
        <v>962</v>
      </c>
      <c r="D965" s="93" t="s">
        <v>963</v>
      </c>
      <c r="E965" s="93" t="s">
        <v>964</v>
      </c>
      <c r="F965" s="93" t="s">
        <v>965</v>
      </c>
      <c r="G965" s="93" t="s">
        <v>966</v>
      </c>
      <c r="H965" s="93" t="s">
        <v>967</v>
      </c>
      <c r="I965" s="93" t="s">
        <v>968</v>
      </c>
      <c r="J965" s="93" t="s">
        <v>914</v>
      </c>
    </row>
    <row r="966" spans="1:12">
      <c r="A966" s="102">
        <v>1</v>
      </c>
      <c r="B966" s="69" t="s">
        <v>486</v>
      </c>
      <c r="C966" s="96"/>
      <c r="D966" s="96"/>
      <c r="E966" s="96"/>
      <c r="F966" s="96"/>
      <c r="G966" s="103">
        <f>J966</f>
        <v>5.3</v>
      </c>
      <c r="H966" s="96"/>
      <c r="I966" s="96"/>
      <c r="J966" s="96">
        <v>5.3</v>
      </c>
    </row>
    <row r="967" spans="1:12">
      <c r="A967" s="102">
        <v>2</v>
      </c>
      <c r="B967" s="69" t="s">
        <v>5</v>
      </c>
      <c r="C967" s="96"/>
      <c r="D967" s="96"/>
      <c r="E967" s="96"/>
      <c r="F967" s="96">
        <f>J967</f>
        <v>16.3</v>
      </c>
      <c r="G967" s="96"/>
      <c r="H967" s="96"/>
      <c r="I967" s="96"/>
      <c r="J967" s="96">
        <v>16.3</v>
      </c>
      <c r="L967">
        <f t="shared" ref="L967:L973" si="85">J967</f>
        <v>16.3</v>
      </c>
    </row>
    <row r="968" spans="1:12">
      <c r="A968" s="102">
        <v>3</v>
      </c>
      <c r="B968" s="69" t="s">
        <v>5</v>
      </c>
      <c r="C968" s="96"/>
      <c r="D968" s="96"/>
      <c r="E968" s="96"/>
      <c r="F968" s="96">
        <f>J968</f>
        <v>11.8</v>
      </c>
      <c r="G968" s="96"/>
      <c r="H968" s="96"/>
      <c r="I968" s="96"/>
      <c r="J968" s="96">
        <v>11.8</v>
      </c>
      <c r="L968">
        <f t="shared" si="85"/>
        <v>11.8</v>
      </c>
    </row>
    <row r="969" spans="1:12">
      <c r="A969" s="102">
        <v>4</v>
      </c>
      <c r="B969" s="69" t="s">
        <v>5</v>
      </c>
      <c r="C969" s="96"/>
      <c r="D969" s="96"/>
      <c r="E969" s="96"/>
      <c r="F969" s="96">
        <f>J969</f>
        <v>11</v>
      </c>
      <c r="G969" s="96"/>
      <c r="H969" s="96"/>
      <c r="I969" s="96"/>
      <c r="J969" s="96">
        <v>11</v>
      </c>
      <c r="L969">
        <f t="shared" si="85"/>
        <v>11</v>
      </c>
    </row>
    <row r="970" spans="1:12">
      <c r="A970" s="92">
        <v>5</v>
      </c>
      <c r="B970" s="75" t="s">
        <v>48</v>
      </c>
      <c r="C970" s="73"/>
      <c r="D970" s="73"/>
      <c r="E970" s="73"/>
      <c r="F970" s="73">
        <f>J970</f>
        <v>16.3</v>
      </c>
      <c r="G970" s="73"/>
      <c r="H970" s="73"/>
      <c r="I970" s="73"/>
      <c r="J970" s="73">
        <v>16.3</v>
      </c>
      <c r="L970">
        <f t="shared" si="85"/>
        <v>16.3</v>
      </c>
    </row>
    <row r="971" spans="1:12">
      <c r="A971" s="92">
        <v>6</v>
      </c>
      <c r="B971" s="75" t="s">
        <v>18</v>
      </c>
      <c r="C971" s="73"/>
      <c r="D971" s="73"/>
      <c r="E971" s="73"/>
      <c r="F971" s="73"/>
      <c r="G971" s="100">
        <f>J971</f>
        <v>43.5</v>
      </c>
      <c r="H971" s="73"/>
      <c r="I971" s="73"/>
      <c r="J971" s="73">
        <v>43.5</v>
      </c>
      <c r="L971">
        <f t="shared" si="85"/>
        <v>43.5</v>
      </c>
    </row>
    <row r="972" spans="1:12">
      <c r="A972" s="92">
        <v>7</v>
      </c>
      <c r="B972" s="75" t="s">
        <v>549</v>
      </c>
      <c r="C972" s="73"/>
      <c r="D972" s="73"/>
      <c r="E972" s="73"/>
      <c r="F972" s="73">
        <f>J972</f>
        <v>10.3</v>
      </c>
      <c r="G972" s="73"/>
      <c r="H972" s="73"/>
      <c r="I972" s="73"/>
      <c r="J972" s="73">
        <v>10.3</v>
      </c>
      <c r="L972">
        <f t="shared" si="85"/>
        <v>10.3</v>
      </c>
    </row>
    <row r="973" spans="1:12">
      <c r="A973" s="92">
        <v>8</v>
      </c>
      <c r="B973" s="75" t="s">
        <v>584</v>
      </c>
      <c r="C973" s="73"/>
      <c r="D973" s="73"/>
      <c r="E973" s="73"/>
      <c r="F973" s="73"/>
      <c r="G973" s="100">
        <f>J973</f>
        <v>36</v>
      </c>
      <c r="H973" s="73"/>
      <c r="I973" s="73"/>
      <c r="J973" s="73">
        <v>36</v>
      </c>
      <c r="L973">
        <f t="shared" si="85"/>
        <v>36</v>
      </c>
    </row>
    <row r="974" spans="1:12">
      <c r="A974" s="92">
        <v>9</v>
      </c>
      <c r="B974" s="75" t="s">
        <v>809</v>
      </c>
      <c r="C974" s="73"/>
      <c r="D974" s="73"/>
      <c r="E974" s="73"/>
      <c r="F974" s="73"/>
      <c r="G974" s="135">
        <f>J974</f>
        <v>18.3</v>
      </c>
      <c r="H974" s="73"/>
      <c r="I974" s="73"/>
      <c r="J974" s="73">
        <v>18.3</v>
      </c>
    </row>
    <row r="975" spans="1:12">
      <c r="A975" s="92">
        <v>10</v>
      </c>
      <c r="B975" s="75" t="s">
        <v>5</v>
      </c>
      <c r="C975" s="73"/>
      <c r="D975" s="73"/>
      <c r="E975" s="73"/>
      <c r="F975" s="73">
        <f t="shared" ref="F975:F981" si="86">J975</f>
        <v>31.1</v>
      </c>
      <c r="G975" s="73"/>
      <c r="H975" s="73"/>
      <c r="I975" s="73"/>
      <c r="J975" s="73">
        <v>31.1</v>
      </c>
      <c r="L975">
        <f>J975</f>
        <v>31.1</v>
      </c>
    </row>
    <row r="976" spans="1:12">
      <c r="A976" s="92">
        <v>11</v>
      </c>
      <c r="B976" s="75" t="s">
        <v>81</v>
      </c>
      <c r="C976" s="73"/>
      <c r="D976" s="73"/>
      <c r="E976" s="73"/>
      <c r="F976" s="73">
        <f t="shared" si="86"/>
        <v>9.3000000000000007</v>
      </c>
      <c r="G976" s="73"/>
      <c r="H976" s="73"/>
      <c r="I976" s="73"/>
      <c r="J976" s="73">
        <v>9.3000000000000007</v>
      </c>
      <c r="L976">
        <f>J976</f>
        <v>9.3000000000000007</v>
      </c>
    </row>
    <row r="977" spans="1:12">
      <c r="A977" s="92">
        <v>12</v>
      </c>
      <c r="B977" s="75" t="s">
        <v>35</v>
      </c>
      <c r="C977" s="73"/>
      <c r="D977" s="73"/>
      <c r="E977" s="73"/>
      <c r="F977" s="73">
        <f t="shared" si="86"/>
        <v>7.2</v>
      </c>
      <c r="G977" s="73"/>
      <c r="H977" s="73"/>
      <c r="I977" s="73"/>
      <c r="J977" s="73">
        <v>7.2</v>
      </c>
      <c r="L977">
        <f>J977</f>
        <v>7.2</v>
      </c>
    </row>
    <row r="978" spans="1:12">
      <c r="A978" s="92">
        <v>13</v>
      </c>
      <c r="B978" s="75" t="s">
        <v>52</v>
      </c>
      <c r="C978" s="73"/>
      <c r="D978" s="73"/>
      <c r="E978" s="73"/>
      <c r="F978" s="73">
        <f t="shared" si="86"/>
        <v>3.8</v>
      </c>
      <c r="G978" s="73"/>
      <c r="H978" s="73"/>
      <c r="I978" s="73"/>
      <c r="J978" s="73">
        <v>3.8</v>
      </c>
    </row>
    <row r="979" spans="1:12">
      <c r="A979" s="92">
        <v>14</v>
      </c>
      <c r="B979" s="75" t="s">
        <v>52</v>
      </c>
      <c r="C979" s="73"/>
      <c r="D979" s="73"/>
      <c r="E979" s="73"/>
      <c r="F979" s="73">
        <f t="shared" si="86"/>
        <v>3.9</v>
      </c>
      <c r="G979" s="73"/>
      <c r="H979" s="73"/>
      <c r="I979" s="73"/>
      <c r="J979" s="73">
        <v>3.9</v>
      </c>
    </row>
    <row r="980" spans="1:12">
      <c r="A980" s="92">
        <v>15</v>
      </c>
      <c r="B980" s="75" t="s">
        <v>810</v>
      </c>
      <c r="C980" s="73"/>
      <c r="D980" s="73"/>
      <c r="E980" s="73"/>
      <c r="F980" s="73">
        <f t="shared" si="86"/>
        <v>15.2</v>
      </c>
      <c r="G980" s="73"/>
      <c r="H980" s="73"/>
      <c r="I980" s="73"/>
      <c r="J980" s="73">
        <v>15.2</v>
      </c>
    </row>
    <row r="981" spans="1:12">
      <c r="A981" s="92">
        <v>16</v>
      </c>
      <c r="B981" s="75" t="s">
        <v>584</v>
      </c>
      <c r="C981" s="73"/>
      <c r="D981" s="73"/>
      <c r="E981" s="73"/>
      <c r="F981" s="73">
        <f t="shared" si="86"/>
        <v>5.3</v>
      </c>
      <c r="G981" s="73"/>
      <c r="H981" s="73"/>
      <c r="I981" s="73"/>
      <c r="J981" s="73">
        <v>5.3</v>
      </c>
      <c r="L981">
        <f>J981</f>
        <v>5.3</v>
      </c>
    </row>
    <row r="982" spans="1:12">
      <c r="A982" s="92">
        <v>17</v>
      </c>
      <c r="B982" s="75" t="s">
        <v>832</v>
      </c>
      <c r="C982" s="73"/>
      <c r="D982" s="73"/>
      <c r="E982" s="73"/>
      <c r="F982" s="73"/>
      <c r="G982" s="100">
        <f>J982</f>
        <v>9.4</v>
      </c>
      <c r="H982" s="73"/>
      <c r="I982" s="73"/>
      <c r="J982" s="73">
        <v>9.4</v>
      </c>
      <c r="L982">
        <f>J982</f>
        <v>9.4</v>
      </c>
    </row>
    <row r="983" spans="1:12">
      <c r="A983" s="92">
        <v>18</v>
      </c>
      <c r="B983" s="75" t="s">
        <v>832</v>
      </c>
      <c r="C983" s="73"/>
      <c r="D983" s="73"/>
      <c r="E983" s="73"/>
      <c r="F983" s="73"/>
      <c r="G983" s="100">
        <f>J983</f>
        <v>7.4</v>
      </c>
      <c r="H983" s="73"/>
      <c r="I983" s="73"/>
      <c r="J983" s="73">
        <v>7.4</v>
      </c>
      <c r="L983">
        <f>J983</f>
        <v>7.4</v>
      </c>
    </row>
    <row r="984" spans="1:12">
      <c r="A984" s="92">
        <v>19</v>
      </c>
      <c r="B984" s="75" t="s">
        <v>832</v>
      </c>
      <c r="C984" s="73"/>
      <c r="D984" s="73"/>
      <c r="E984" s="73"/>
      <c r="F984" s="73"/>
      <c r="G984" s="100">
        <f>J984</f>
        <v>21.8</v>
      </c>
      <c r="H984" s="73"/>
      <c r="I984" s="73"/>
      <c r="J984" s="73">
        <v>21.8</v>
      </c>
      <c r="L984">
        <f>J984</f>
        <v>21.8</v>
      </c>
    </row>
    <row r="985" spans="1:12">
      <c r="A985" s="92">
        <v>20</v>
      </c>
      <c r="B985" s="75" t="s">
        <v>584</v>
      </c>
      <c r="C985" s="73"/>
      <c r="D985" s="73"/>
      <c r="E985" s="73"/>
      <c r="F985" s="73"/>
      <c r="G985" s="100">
        <f>J985</f>
        <v>11.2</v>
      </c>
      <c r="H985" s="73"/>
      <c r="I985" s="73"/>
      <c r="J985" s="73">
        <v>11.2</v>
      </c>
      <c r="L985">
        <f>J985</f>
        <v>11.2</v>
      </c>
    </row>
    <row r="986" spans="1:12">
      <c r="A986" s="119"/>
      <c r="B986" s="101" t="s">
        <v>886</v>
      </c>
      <c r="C986" s="75"/>
      <c r="D986" s="92"/>
      <c r="E986" s="92">
        <f>SUM(E966:E984)</f>
        <v>0</v>
      </c>
      <c r="F986" s="92">
        <f>SUM(F966:F985)</f>
        <v>141.50000000000003</v>
      </c>
      <c r="G986" s="92">
        <f>SUM(G966:G985)</f>
        <v>152.9</v>
      </c>
      <c r="H986" s="92">
        <f>SUM(H966:H985)</f>
        <v>0</v>
      </c>
      <c r="I986" s="92">
        <f>SUM(I966:I985)</f>
        <v>0</v>
      </c>
      <c r="J986" s="92"/>
    </row>
    <row r="987" spans="1:12">
      <c r="A987" s="204" t="s">
        <v>1018</v>
      </c>
      <c r="B987" s="204"/>
      <c r="C987" s="204"/>
      <c r="D987" s="204"/>
      <c r="E987" s="204"/>
      <c r="F987" s="204"/>
      <c r="G987" s="204"/>
      <c r="H987" s="95"/>
      <c r="I987" s="95"/>
      <c r="J987" s="93">
        <f>SUM(J966:J986)</f>
        <v>294.40000000000003</v>
      </c>
    </row>
    <row r="990" spans="1:12">
      <c r="A990" t="s">
        <v>1019</v>
      </c>
    </row>
    <row r="992" spans="1:12">
      <c r="A992" s="92" t="s">
        <v>303</v>
      </c>
      <c r="B992" s="93" t="s">
        <v>304</v>
      </c>
      <c r="C992" s="94" t="s">
        <v>962</v>
      </c>
      <c r="D992" s="93" t="s">
        <v>963</v>
      </c>
      <c r="E992" s="93" t="s">
        <v>964</v>
      </c>
      <c r="F992" s="93" t="s">
        <v>965</v>
      </c>
      <c r="G992" s="93" t="s">
        <v>966</v>
      </c>
      <c r="H992" s="93" t="s">
        <v>967</v>
      </c>
      <c r="I992" s="93" t="s">
        <v>968</v>
      </c>
      <c r="J992" s="93" t="s">
        <v>914</v>
      </c>
    </row>
    <row r="993" spans="1:12">
      <c r="A993" s="102">
        <v>1</v>
      </c>
      <c r="B993" s="69" t="s">
        <v>584</v>
      </c>
      <c r="C993" s="96"/>
      <c r="D993" s="96"/>
      <c r="E993" s="96"/>
      <c r="F993" s="96"/>
      <c r="G993" s="96"/>
      <c r="H993" s="96"/>
      <c r="I993" s="96"/>
      <c r="J993" s="96"/>
    </row>
    <row r="994" spans="1:12">
      <c r="A994" s="102">
        <v>2</v>
      </c>
      <c r="B994" s="69" t="s">
        <v>52</v>
      </c>
      <c r="C994" s="96"/>
      <c r="D994" s="96"/>
      <c r="E994" s="96"/>
      <c r="F994" s="96">
        <f>J994</f>
        <v>4.4800000000000004</v>
      </c>
      <c r="G994" s="96"/>
      <c r="H994" s="96"/>
      <c r="I994" s="96"/>
      <c r="J994" s="96">
        <v>4.4800000000000004</v>
      </c>
    </row>
    <row r="995" spans="1:12">
      <c r="A995" s="102">
        <v>3</v>
      </c>
      <c r="B995" s="111" t="s">
        <v>755</v>
      </c>
      <c r="C995" s="112"/>
      <c r="D995" s="112"/>
      <c r="E995" s="112"/>
      <c r="F995" s="112"/>
      <c r="G995" s="138">
        <f>J995</f>
        <v>7.11</v>
      </c>
      <c r="H995" s="112"/>
      <c r="I995" s="112"/>
      <c r="J995" s="112">
        <v>7.11</v>
      </c>
      <c r="L995">
        <v>7.11</v>
      </c>
    </row>
    <row r="996" spans="1:12">
      <c r="A996" s="102">
        <v>4</v>
      </c>
      <c r="B996" s="136" t="s">
        <v>814</v>
      </c>
      <c r="C996" s="74"/>
      <c r="D996" s="115"/>
      <c r="E996" s="115"/>
      <c r="F996" s="115">
        <f>J996</f>
        <v>13.79</v>
      </c>
      <c r="G996" s="115"/>
      <c r="H996" s="115"/>
      <c r="I996" s="115"/>
      <c r="J996" s="115">
        <v>13.79</v>
      </c>
      <c r="L996">
        <f>J996</f>
        <v>13.79</v>
      </c>
    </row>
    <row r="997" spans="1:12">
      <c r="A997" s="102">
        <v>5</v>
      </c>
      <c r="B997" s="75" t="s">
        <v>1020</v>
      </c>
      <c r="C997" s="73"/>
      <c r="D997" s="73"/>
      <c r="E997" s="73"/>
      <c r="F997" s="73"/>
      <c r="G997" s="100">
        <f>J997</f>
        <v>19.079999999999998</v>
      </c>
      <c r="H997" s="73"/>
      <c r="I997" s="73"/>
      <c r="J997" s="73">
        <v>19.079999999999998</v>
      </c>
      <c r="L997">
        <f>J997</f>
        <v>19.079999999999998</v>
      </c>
    </row>
    <row r="998" spans="1:12">
      <c r="A998" s="102">
        <v>6</v>
      </c>
      <c r="B998" s="69" t="s">
        <v>74</v>
      </c>
      <c r="C998" s="96"/>
      <c r="D998" s="96"/>
      <c r="E998" s="96"/>
      <c r="F998" s="96">
        <f>J998</f>
        <v>15.85</v>
      </c>
      <c r="G998" s="96"/>
      <c r="H998" s="96"/>
      <c r="I998" s="96"/>
      <c r="J998" s="96">
        <v>15.85</v>
      </c>
      <c r="L998">
        <f>J998</f>
        <v>15.85</v>
      </c>
    </row>
    <row r="999" spans="1:12">
      <c r="A999" s="102">
        <v>7</v>
      </c>
      <c r="B999" s="69" t="s">
        <v>816</v>
      </c>
      <c r="C999" s="96"/>
      <c r="D999" s="96"/>
      <c r="E999" s="96"/>
      <c r="F999" s="96"/>
      <c r="G999" s="96"/>
      <c r="H999" s="96"/>
      <c r="I999" s="96"/>
      <c r="J999" s="96"/>
    </row>
    <row r="1000" spans="1:12">
      <c r="A1000" s="102">
        <v>8</v>
      </c>
      <c r="B1000" s="69" t="s">
        <v>26</v>
      </c>
      <c r="C1000" s="96"/>
      <c r="D1000" s="96"/>
      <c r="E1000" s="96"/>
      <c r="F1000" s="96"/>
      <c r="G1000" s="97">
        <f>J1000</f>
        <v>1.48</v>
      </c>
      <c r="H1000" s="96"/>
      <c r="I1000" s="96"/>
      <c r="J1000" s="96">
        <v>1.48</v>
      </c>
    </row>
    <row r="1001" spans="1:12">
      <c r="A1001" s="77"/>
      <c r="B1001" s="126" t="s">
        <v>886</v>
      </c>
      <c r="C1001" s="111"/>
      <c r="D1001" s="127"/>
      <c r="E1001" s="127"/>
      <c r="F1001" s="127">
        <f>SUM(F993:F1000)</f>
        <v>34.119999999999997</v>
      </c>
      <c r="G1001" s="127">
        <f>SUM(G993:G1000)</f>
        <v>27.669999999999998</v>
      </c>
      <c r="H1001" s="127">
        <f>SUM(H993:H1000)</f>
        <v>0</v>
      </c>
      <c r="I1001" s="127">
        <f>SUM(I993:I1000)</f>
        <v>0</v>
      </c>
      <c r="J1001" s="114"/>
    </row>
    <row r="1002" spans="1:12">
      <c r="A1002" s="203" t="s">
        <v>1021</v>
      </c>
      <c r="B1002" s="203"/>
      <c r="C1002" s="203"/>
      <c r="D1002" s="203"/>
      <c r="E1002" s="203"/>
      <c r="F1002" s="203"/>
      <c r="G1002" s="203"/>
      <c r="H1002" s="109"/>
      <c r="I1002" s="109"/>
      <c r="J1002" s="93">
        <f>SUM(J993:J1001)</f>
        <v>61.789999999999992</v>
      </c>
    </row>
    <row r="1005" spans="1:12">
      <c r="A1005" t="s">
        <v>1022</v>
      </c>
    </row>
    <row r="1007" spans="1:12" hidden="1">
      <c r="A1007" t="s">
        <v>1023</v>
      </c>
    </row>
    <row r="1008" spans="1:12" ht="15" thickBot="1"/>
    <row r="1009" spans="1:10" ht="15" thickBot="1">
      <c r="A1009" s="92" t="s">
        <v>303</v>
      </c>
      <c r="B1009" s="93" t="s">
        <v>304</v>
      </c>
      <c r="C1009" s="94" t="s">
        <v>962</v>
      </c>
      <c r="D1009" s="93" t="s">
        <v>963</v>
      </c>
      <c r="E1009" s="93" t="s">
        <v>964</v>
      </c>
      <c r="F1009" s="93" t="s">
        <v>965</v>
      </c>
      <c r="G1009" s="93" t="s">
        <v>966</v>
      </c>
      <c r="H1009" s="93" t="s">
        <v>967</v>
      </c>
      <c r="I1009" s="93" t="s">
        <v>968</v>
      </c>
      <c r="J1009" s="93" t="s">
        <v>914</v>
      </c>
    </row>
    <row r="1010" spans="1:10">
      <c r="A1010" s="102">
        <v>1</v>
      </c>
      <c r="B1010" s="69" t="s">
        <v>819</v>
      </c>
      <c r="C1010" s="96"/>
      <c r="D1010" s="96"/>
      <c r="E1010" s="96"/>
      <c r="F1010" s="96"/>
      <c r="G1010" s="154">
        <f>J1010</f>
        <v>27.1</v>
      </c>
      <c r="H1010" s="96"/>
      <c r="I1010" s="96"/>
      <c r="J1010" s="96">
        <v>27.1</v>
      </c>
    </row>
    <row r="1011" spans="1:10">
      <c r="A1011" s="102">
        <v>2</v>
      </c>
      <c r="B1011" s="69" t="s">
        <v>819</v>
      </c>
      <c r="C1011" s="96"/>
      <c r="D1011" s="96"/>
      <c r="E1011" s="96"/>
      <c r="F1011" s="96"/>
      <c r="G1011" s="154">
        <f>J1011</f>
        <v>28.3</v>
      </c>
      <c r="H1011" s="96"/>
      <c r="I1011" s="96"/>
      <c r="J1011" s="96">
        <v>28.3</v>
      </c>
    </row>
    <row r="1012" spans="1:10">
      <c r="A1012" s="102">
        <v>3</v>
      </c>
      <c r="B1012" s="69" t="s">
        <v>819</v>
      </c>
      <c r="C1012" s="96"/>
      <c r="D1012" s="96"/>
      <c r="E1012" s="96"/>
      <c r="F1012" s="96"/>
      <c r="G1012" s="154">
        <f>J1012</f>
        <v>28.1</v>
      </c>
      <c r="H1012" s="96"/>
      <c r="I1012" s="96"/>
      <c r="J1012" s="96">
        <v>28.1</v>
      </c>
    </row>
    <row r="1013" spans="1:10">
      <c r="A1013" s="102">
        <v>4</v>
      </c>
      <c r="B1013" s="69" t="s">
        <v>819</v>
      </c>
      <c r="C1013" s="96"/>
      <c r="D1013" s="96"/>
      <c r="E1013" s="96"/>
      <c r="F1013" s="96"/>
      <c r="G1013" s="154">
        <f>J1013</f>
        <v>27.6</v>
      </c>
      <c r="H1013" s="96"/>
      <c r="I1013" s="96"/>
      <c r="J1013" s="96">
        <v>27.6</v>
      </c>
    </row>
    <row r="1014" spans="1:10" ht="15" thickBot="1">
      <c r="A1014" s="102">
        <v>5</v>
      </c>
      <c r="B1014" s="69" t="s">
        <v>819</v>
      </c>
      <c r="C1014" s="96"/>
      <c r="D1014" s="96"/>
      <c r="E1014" s="96"/>
      <c r="F1014" s="96"/>
      <c r="G1014" s="154">
        <f>J1014</f>
        <v>27.4</v>
      </c>
      <c r="H1014" s="96"/>
      <c r="I1014" s="96"/>
      <c r="J1014" s="96">
        <v>27.4</v>
      </c>
    </row>
    <row r="1015" spans="1:10" s="53" customFormat="1" ht="15" thickBot="1">
      <c r="A1015" s="102">
        <v>6</v>
      </c>
      <c r="B1015" s="69" t="s">
        <v>821</v>
      </c>
      <c r="C1015" s="96"/>
      <c r="D1015" s="96"/>
      <c r="E1015" s="96"/>
      <c r="F1015" s="96"/>
      <c r="G1015" s="154">
        <v>38.799999999999997</v>
      </c>
      <c r="H1015" s="96"/>
      <c r="I1015" s="96"/>
      <c r="J1015" s="96">
        <v>38.799999999999997</v>
      </c>
    </row>
    <row r="1016" spans="1:10" s="53" customFormat="1" ht="15" thickBot="1">
      <c r="A1016" s="102">
        <v>7</v>
      </c>
      <c r="B1016" s="69" t="s">
        <v>822</v>
      </c>
      <c r="C1016" s="96"/>
      <c r="D1016" s="96"/>
      <c r="E1016" s="96"/>
      <c r="F1016" s="96"/>
      <c r="G1016" s="154">
        <v>23.4</v>
      </c>
      <c r="H1016" s="96"/>
      <c r="I1016" s="96"/>
      <c r="J1016" s="96">
        <v>23.4</v>
      </c>
    </row>
    <row r="1017" spans="1:10" s="53" customFormat="1" ht="15" thickBot="1">
      <c r="A1017" s="102">
        <v>8</v>
      </c>
      <c r="B1017" s="69" t="s">
        <v>1049</v>
      </c>
      <c r="C1017" s="96"/>
      <c r="D1017" s="96"/>
      <c r="E1017" s="96"/>
      <c r="F1017" s="96"/>
      <c r="G1017" s="154">
        <v>22.7</v>
      </c>
      <c r="H1017" s="96"/>
      <c r="I1017" s="96"/>
      <c r="J1017" s="96">
        <v>22.7</v>
      </c>
    </row>
    <row r="1018" spans="1:10" ht="15" thickBot="1">
      <c r="A1018" s="102">
        <v>9</v>
      </c>
      <c r="B1018" s="69" t="s">
        <v>516</v>
      </c>
      <c r="C1018" s="96"/>
      <c r="D1018" s="96"/>
      <c r="E1018" s="96"/>
      <c r="F1018" s="96"/>
      <c r="G1018" s="96"/>
      <c r="H1018" s="96"/>
      <c r="I1018" s="96">
        <f>J1018</f>
        <v>14</v>
      </c>
      <c r="J1018" s="96">
        <v>14</v>
      </c>
    </row>
    <row r="1019" spans="1:10">
      <c r="A1019" s="102">
        <v>10</v>
      </c>
      <c r="B1019" s="69" t="s">
        <v>823</v>
      </c>
      <c r="C1019" s="96"/>
      <c r="D1019" s="96"/>
      <c r="E1019" s="96"/>
      <c r="F1019" s="96"/>
      <c r="G1019" s="154">
        <f>J1019</f>
        <v>15.4</v>
      </c>
      <c r="H1019" s="96"/>
      <c r="I1019" s="96"/>
      <c r="J1019" s="96">
        <v>15.4</v>
      </c>
    </row>
    <row r="1020" spans="1:10">
      <c r="A1020" s="102">
        <v>11</v>
      </c>
      <c r="B1020" s="69" t="s">
        <v>516</v>
      </c>
      <c r="C1020" s="96"/>
      <c r="D1020" s="96"/>
      <c r="E1020" s="96"/>
      <c r="F1020" s="96"/>
      <c r="G1020" s="96"/>
      <c r="H1020" s="96"/>
      <c r="I1020" s="96">
        <f>J1020</f>
        <v>39.700000000000003</v>
      </c>
      <c r="J1020" s="96">
        <v>39.700000000000003</v>
      </c>
    </row>
    <row r="1021" spans="1:10">
      <c r="A1021" s="102">
        <v>12</v>
      </c>
      <c r="B1021" s="114" t="s">
        <v>760</v>
      </c>
      <c r="C1021" s="96"/>
      <c r="D1021" s="115"/>
      <c r="E1021" s="115"/>
      <c r="F1021" s="115"/>
      <c r="G1021" s="123">
        <f>J1021</f>
        <v>13.2</v>
      </c>
      <c r="H1021" s="115"/>
      <c r="I1021" s="115"/>
      <c r="J1021" s="115">
        <v>13.2</v>
      </c>
    </row>
    <row r="1022" spans="1:10">
      <c r="A1022" s="102">
        <v>13</v>
      </c>
      <c r="B1022" s="114" t="s">
        <v>760</v>
      </c>
      <c r="C1022" s="96"/>
      <c r="D1022" s="115"/>
      <c r="E1022" s="115"/>
      <c r="F1022" s="115"/>
      <c r="G1022" s="123">
        <f>J1022</f>
        <v>22.02</v>
      </c>
      <c r="H1022" s="115"/>
      <c r="I1022" s="115"/>
      <c r="J1022" s="115">
        <v>22.02</v>
      </c>
    </row>
    <row r="1023" spans="1:10" ht="15" thickBot="1">
      <c r="A1023" s="102">
        <v>14</v>
      </c>
      <c r="B1023" s="114" t="s">
        <v>816</v>
      </c>
      <c r="C1023" s="96"/>
      <c r="D1023" s="115"/>
      <c r="E1023" s="115"/>
      <c r="F1023" s="115"/>
      <c r="G1023" s="123">
        <f>J1023</f>
        <v>13.86</v>
      </c>
      <c r="H1023" s="115"/>
      <c r="I1023" s="115"/>
      <c r="J1023" s="115">
        <v>13.86</v>
      </c>
    </row>
    <row r="1024" spans="1:10" ht="15" thickBot="1">
      <c r="A1024" s="102">
        <v>15</v>
      </c>
      <c r="B1024" s="75" t="s">
        <v>516</v>
      </c>
      <c r="C1024" s="73"/>
      <c r="D1024" s="73"/>
      <c r="E1024" s="73"/>
      <c r="F1024" s="73"/>
      <c r="G1024" s="73"/>
      <c r="H1024" s="73"/>
      <c r="I1024" s="73">
        <f>J1024</f>
        <v>13</v>
      </c>
      <c r="J1024" s="73">
        <v>13</v>
      </c>
    </row>
    <row r="1025" spans="1:12" ht="15" thickBot="1">
      <c r="A1025" s="102">
        <v>16</v>
      </c>
      <c r="B1025" s="75" t="s">
        <v>516</v>
      </c>
      <c r="C1025" s="73"/>
      <c r="D1025" s="73"/>
      <c r="E1025" s="73"/>
      <c r="F1025" s="73"/>
      <c r="G1025" s="73"/>
      <c r="H1025" s="73"/>
      <c r="I1025" s="73">
        <f>J1025</f>
        <v>21.3</v>
      </c>
      <c r="J1025" s="73">
        <v>21.3</v>
      </c>
    </row>
    <row r="1026" spans="1:12" s="1" customFormat="1" ht="15" thickBot="1">
      <c r="A1026" s="102">
        <v>17</v>
      </c>
      <c r="B1026" s="69" t="s">
        <v>584</v>
      </c>
      <c r="C1026" s="96"/>
      <c r="D1026" s="96"/>
      <c r="E1026" s="96"/>
      <c r="F1026" s="118"/>
      <c r="G1026" s="118"/>
      <c r="H1026" s="118"/>
      <c r="I1026" s="118">
        <f>J1026</f>
        <v>105.5</v>
      </c>
      <c r="J1026" s="69">
        <v>105.5</v>
      </c>
    </row>
    <row r="1027" spans="1:12" s="1" customFormat="1" ht="15" thickBot="1">
      <c r="A1027" s="102">
        <v>18</v>
      </c>
      <c r="B1027" s="69" t="s">
        <v>1063</v>
      </c>
      <c r="C1027" s="96"/>
      <c r="D1027" s="96"/>
      <c r="E1027" s="96"/>
      <c r="F1027" s="118"/>
      <c r="G1027" s="157">
        <v>20.100000000000001</v>
      </c>
      <c r="H1027" s="118"/>
      <c r="I1027" s="118"/>
      <c r="J1027" s="69">
        <v>20.100000000000001</v>
      </c>
      <c r="L1027" s="1">
        <f>J1027</f>
        <v>20.100000000000001</v>
      </c>
    </row>
    <row r="1028" spans="1:12" s="1" customFormat="1" ht="15" thickBot="1">
      <c r="A1028" s="102">
        <v>19</v>
      </c>
      <c r="B1028" s="69" t="s">
        <v>1063</v>
      </c>
      <c r="C1028" s="96"/>
      <c r="D1028" s="96"/>
      <c r="E1028" s="96"/>
      <c r="F1028" s="118"/>
      <c r="G1028" s="157">
        <v>13.6</v>
      </c>
      <c r="H1028" s="118"/>
      <c r="I1028" s="118"/>
      <c r="J1028" s="69">
        <v>13.6</v>
      </c>
      <c r="L1028" s="1">
        <f>J1028</f>
        <v>13.6</v>
      </c>
    </row>
    <row r="1029" spans="1:12" s="1" customFormat="1" ht="15" thickBot="1">
      <c r="A1029" s="102">
        <v>20</v>
      </c>
      <c r="B1029" s="69" t="s">
        <v>1063</v>
      </c>
      <c r="C1029" s="96"/>
      <c r="D1029" s="96"/>
      <c r="E1029" s="96"/>
      <c r="F1029" s="118"/>
      <c r="G1029" s="157">
        <v>23.31</v>
      </c>
      <c r="H1029" s="118"/>
      <c r="I1029" s="118"/>
      <c r="J1029" s="69">
        <v>23.31</v>
      </c>
      <c r="L1029" s="1">
        <f>J1029</f>
        <v>23.31</v>
      </c>
    </row>
    <row r="1030" spans="1:12" s="1" customFormat="1" ht="15" thickBot="1">
      <c r="A1030" s="102">
        <v>21</v>
      </c>
      <c r="B1030" s="69" t="s">
        <v>1063</v>
      </c>
      <c r="C1030" s="96"/>
      <c r="D1030" s="96"/>
      <c r="E1030" s="96"/>
      <c r="F1030" s="118"/>
      <c r="G1030" s="157">
        <v>12.39</v>
      </c>
      <c r="H1030" s="118"/>
      <c r="I1030" s="118"/>
      <c r="J1030" s="69">
        <v>12.39</v>
      </c>
      <c r="L1030" s="1">
        <f>J1030</f>
        <v>12.39</v>
      </c>
    </row>
    <row r="1031" spans="1:12" s="1" customFormat="1" ht="15" thickBot="1">
      <c r="A1031" s="102">
        <v>22</v>
      </c>
      <c r="B1031" s="69" t="s">
        <v>825</v>
      </c>
      <c r="C1031" s="96"/>
      <c r="D1031" s="96"/>
      <c r="E1031" s="96"/>
      <c r="F1031" s="118"/>
      <c r="G1031" s="157">
        <v>22</v>
      </c>
      <c r="H1031" s="118"/>
      <c r="I1031" s="118"/>
      <c r="J1031" s="69">
        <v>22</v>
      </c>
      <c r="L1031" s="1">
        <f>J1031</f>
        <v>22</v>
      </c>
    </row>
    <row r="1032" spans="1:12" ht="15" thickBot="1">
      <c r="A1032" s="92"/>
      <c r="B1032" s="101" t="s">
        <v>886</v>
      </c>
      <c r="C1032" s="73"/>
      <c r="D1032" s="92"/>
      <c r="E1032" s="92"/>
      <c r="F1032" s="134"/>
      <c r="G1032" s="134">
        <f>SUM(G1010:G1031)</f>
        <v>379.28000000000003</v>
      </c>
      <c r="H1032" s="134">
        <f>SUM(H1010:H1026)</f>
        <v>0</v>
      </c>
      <c r="I1032" s="134">
        <f>SUM(I1010:I1026)</f>
        <v>193.5</v>
      </c>
      <c r="J1032" s="75"/>
    </row>
    <row r="1033" spans="1:12">
      <c r="A1033" s="203" t="s">
        <v>986</v>
      </c>
      <c r="B1033" s="203"/>
      <c r="C1033" s="203"/>
      <c r="D1033" s="203"/>
      <c r="E1033" s="203"/>
      <c r="F1033" s="203"/>
      <c r="G1033" s="203"/>
      <c r="H1033" s="69"/>
      <c r="I1033" s="69"/>
      <c r="J1033" s="105">
        <f>SUM(J1010:J1031)</f>
        <v>572.78</v>
      </c>
    </row>
    <row r="1035" spans="1:12">
      <c r="A1035" t="s">
        <v>1050</v>
      </c>
    </row>
    <row r="1037" spans="1:12">
      <c r="A1037" s="92" t="s">
        <v>303</v>
      </c>
      <c r="B1037" s="93" t="s">
        <v>304</v>
      </c>
      <c r="C1037" s="94" t="s">
        <v>962</v>
      </c>
      <c r="D1037" s="93" t="s">
        <v>963</v>
      </c>
      <c r="E1037" s="93" t="s">
        <v>964</v>
      </c>
      <c r="F1037" s="93" t="s">
        <v>965</v>
      </c>
      <c r="G1037" s="93" t="s">
        <v>966</v>
      </c>
      <c r="H1037" s="93" t="s">
        <v>967</v>
      </c>
      <c r="I1037" s="93" t="s">
        <v>968</v>
      </c>
      <c r="J1037" s="93" t="s">
        <v>914</v>
      </c>
    </row>
    <row r="1038" spans="1:12">
      <c r="A1038" s="102">
        <v>1</v>
      </c>
      <c r="B1038" s="69" t="s">
        <v>48</v>
      </c>
      <c r="C1038" s="96"/>
      <c r="D1038" s="96"/>
      <c r="E1038" s="96"/>
      <c r="F1038" s="96">
        <v>13.3</v>
      </c>
      <c r="G1038" s="96"/>
      <c r="H1038" s="96"/>
      <c r="I1038" s="96"/>
      <c r="J1038" s="96">
        <v>13.3</v>
      </c>
      <c r="L1038">
        <f>J1038</f>
        <v>13.3</v>
      </c>
    </row>
    <row r="1039" spans="1:12" ht="15" thickBot="1">
      <c r="A1039" s="102">
        <v>2</v>
      </c>
      <c r="B1039" s="69" t="s">
        <v>835</v>
      </c>
      <c r="C1039" s="96"/>
      <c r="D1039" s="96"/>
      <c r="E1039" s="96"/>
      <c r="F1039" s="96">
        <v>22.4</v>
      </c>
      <c r="G1039" s="96"/>
      <c r="H1039" s="96"/>
      <c r="I1039" s="96"/>
      <c r="J1039" s="96">
        <v>22.4</v>
      </c>
    </row>
    <row r="1040" spans="1:12" ht="15" thickBot="1">
      <c r="A1040" s="102">
        <v>3</v>
      </c>
      <c r="B1040" s="69" t="s">
        <v>835</v>
      </c>
      <c r="C1040" s="96"/>
      <c r="D1040" s="96"/>
      <c r="E1040" s="96"/>
      <c r="F1040" s="96">
        <v>24.5</v>
      </c>
      <c r="G1040" s="96"/>
      <c r="H1040" s="96"/>
      <c r="I1040" s="96"/>
      <c r="J1040" s="96">
        <v>24.5</v>
      </c>
    </row>
    <row r="1041" spans="1:12" ht="15" thickBot="1">
      <c r="A1041" s="102">
        <v>4</v>
      </c>
      <c r="B1041" s="75" t="s">
        <v>1051</v>
      </c>
      <c r="C1041" s="73"/>
      <c r="D1041" s="73"/>
      <c r="E1041" s="73"/>
      <c r="F1041" s="73"/>
      <c r="G1041" s="100">
        <v>15.3</v>
      </c>
      <c r="H1041" s="73"/>
      <c r="I1041" s="73"/>
      <c r="J1041" s="73">
        <v>15.3</v>
      </c>
      <c r="L1041">
        <f>J1041</f>
        <v>15.3</v>
      </c>
    </row>
    <row r="1042" spans="1:12" ht="15" thickBot="1">
      <c r="A1042" s="102">
        <v>5</v>
      </c>
      <c r="B1042" s="75" t="s">
        <v>835</v>
      </c>
      <c r="C1042" s="73"/>
      <c r="D1042" s="73"/>
      <c r="E1042" s="73"/>
      <c r="F1042" s="73">
        <v>10.1</v>
      </c>
      <c r="G1042" s="73"/>
      <c r="H1042" s="73"/>
      <c r="I1042" s="73"/>
      <c r="J1042" s="73">
        <v>10.1</v>
      </c>
    </row>
    <row r="1043" spans="1:12" ht="15" thickBot="1">
      <c r="A1043" s="102">
        <v>6</v>
      </c>
      <c r="B1043" s="75" t="s">
        <v>584</v>
      </c>
      <c r="C1043" s="73"/>
      <c r="D1043" s="73"/>
      <c r="E1043" s="73"/>
      <c r="F1043" s="73">
        <v>9.1999999999999993</v>
      </c>
      <c r="G1043" s="73"/>
      <c r="H1043" s="73"/>
      <c r="I1043" s="73"/>
      <c r="J1043" s="73">
        <v>9.1999999999999993</v>
      </c>
      <c r="L1043">
        <v>9.1999999999999993</v>
      </c>
    </row>
    <row r="1044" spans="1:12" ht="15" thickBot="1">
      <c r="A1044" s="102">
        <v>7</v>
      </c>
      <c r="B1044" s="75" t="s">
        <v>28</v>
      </c>
      <c r="C1044" s="73"/>
      <c r="D1044" s="73"/>
      <c r="E1044" s="73"/>
      <c r="F1044" s="73">
        <v>14.8</v>
      </c>
      <c r="G1044" s="147">
        <v>0</v>
      </c>
      <c r="H1044" s="73"/>
      <c r="I1044" s="73"/>
      <c r="J1044" s="73">
        <v>14.8</v>
      </c>
      <c r="L1044">
        <v>14.8</v>
      </c>
    </row>
    <row r="1045" spans="1:12" ht="15" thickBot="1">
      <c r="A1045" s="102">
        <v>8</v>
      </c>
      <c r="B1045" s="75" t="s">
        <v>516</v>
      </c>
      <c r="C1045" s="73"/>
      <c r="D1045" s="73"/>
      <c r="E1045" s="73"/>
      <c r="F1045" s="73"/>
      <c r="G1045" s="73"/>
      <c r="H1045" s="73"/>
      <c r="I1045" s="73">
        <v>18</v>
      </c>
      <c r="J1045" s="73">
        <v>18</v>
      </c>
    </row>
    <row r="1046" spans="1:12" ht="15" thickBot="1">
      <c r="A1046" s="102">
        <v>9</v>
      </c>
      <c r="B1046" s="75" t="s">
        <v>838</v>
      </c>
      <c r="C1046" s="73"/>
      <c r="D1046" s="73"/>
      <c r="E1046" s="73"/>
      <c r="F1046" s="73"/>
      <c r="G1046" s="100">
        <v>15.7</v>
      </c>
      <c r="H1046" s="73"/>
      <c r="I1046" s="73"/>
      <c r="J1046" s="73">
        <v>15.7</v>
      </c>
      <c r="L1046">
        <f t="shared" ref="L1046:L1061" si="87">J1046</f>
        <v>15.7</v>
      </c>
    </row>
    <row r="1047" spans="1:12" ht="15" thickBot="1">
      <c r="A1047" s="102">
        <v>10</v>
      </c>
      <c r="B1047" s="75" t="s">
        <v>785</v>
      </c>
      <c r="C1047" s="73"/>
      <c r="D1047" s="73"/>
      <c r="E1047" s="73"/>
      <c r="F1047" s="73"/>
      <c r="G1047" s="100">
        <v>10.7</v>
      </c>
      <c r="H1047" s="73"/>
      <c r="I1047" s="73"/>
      <c r="J1047" s="73">
        <v>10.7</v>
      </c>
      <c r="L1047">
        <f t="shared" si="87"/>
        <v>10.7</v>
      </c>
    </row>
    <row r="1048" spans="1:12" ht="15" thickBot="1">
      <c r="A1048" s="102">
        <v>11</v>
      </c>
      <c r="B1048" s="75" t="s">
        <v>857</v>
      </c>
      <c r="C1048" s="73"/>
      <c r="D1048" s="73"/>
      <c r="E1048" s="73"/>
      <c r="F1048" s="73">
        <v>31.65</v>
      </c>
      <c r="G1048" s="73"/>
      <c r="H1048" s="73"/>
      <c r="I1048" s="73"/>
      <c r="J1048" s="73">
        <v>31.65</v>
      </c>
      <c r="L1048">
        <f t="shared" si="87"/>
        <v>31.65</v>
      </c>
    </row>
    <row r="1049" spans="1:12" ht="15" thickBot="1">
      <c r="A1049" s="102">
        <v>12</v>
      </c>
      <c r="B1049" s="75" t="s">
        <v>41</v>
      </c>
      <c r="C1049" s="73"/>
      <c r="D1049" s="73"/>
      <c r="E1049" s="73"/>
      <c r="F1049" s="73"/>
      <c r="G1049" s="73"/>
      <c r="H1049" s="73"/>
      <c r="I1049" s="73">
        <v>13</v>
      </c>
      <c r="J1049" s="73">
        <v>13</v>
      </c>
    </row>
    <row r="1050" spans="1:12" ht="15" thickBot="1">
      <c r="A1050" s="102">
        <v>13</v>
      </c>
      <c r="B1050" s="75" t="s">
        <v>48</v>
      </c>
      <c r="C1050" s="73"/>
      <c r="D1050" s="73"/>
      <c r="E1050" s="73"/>
      <c r="F1050" s="73">
        <v>31.05</v>
      </c>
      <c r="G1050" s="73"/>
      <c r="H1050" s="73"/>
      <c r="I1050" s="73"/>
      <c r="J1050" s="73">
        <v>31.05</v>
      </c>
      <c r="L1050">
        <f t="shared" si="87"/>
        <v>31.05</v>
      </c>
    </row>
    <row r="1051" spans="1:12" ht="15" thickBot="1">
      <c r="A1051" s="102">
        <v>14</v>
      </c>
      <c r="B1051" s="75" t="s">
        <v>48</v>
      </c>
      <c r="C1051" s="73"/>
      <c r="D1051" s="73"/>
      <c r="E1051" s="73"/>
      <c r="F1051" s="73">
        <v>32.6</v>
      </c>
      <c r="G1051" s="73"/>
      <c r="H1051" s="73"/>
      <c r="I1051" s="73"/>
      <c r="J1051" s="73">
        <v>32.6</v>
      </c>
      <c r="L1051">
        <f t="shared" si="87"/>
        <v>32.6</v>
      </c>
    </row>
    <row r="1052" spans="1:12" ht="15" thickBot="1">
      <c r="A1052" s="102">
        <v>15</v>
      </c>
      <c r="B1052" s="75" t="s">
        <v>48</v>
      </c>
      <c r="C1052" s="73"/>
      <c r="D1052" s="73"/>
      <c r="E1052" s="73"/>
      <c r="F1052" s="73">
        <v>31.5</v>
      </c>
      <c r="G1052" s="73"/>
      <c r="H1052" s="73"/>
      <c r="I1052" s="73"/>
      <c r="J1052" s="73">
        <v>31.5</v>
      </c>
      <c r="L1052">
        <f t="shared" si="87"/>
        <v>31.5</v>
      </c>
    </row>
    <row r="1053" spans="1:12" ht="15" thickBot="1">
      <c r="A1053" s="102">
        <v>16</v>
      </c>
      <c r="B1053" s="75" t="s">
        <v>48</v>
      </c>
      <c r="C1053" s="73"/>
      <c r="D1053" s="73"/>
      <c r="E1053" s="73"/>
      <c r="F1053" s="73">
        <v>29.2</v>
      </c>
      <c r="G1053" s="73"/>
      <c r="H1053" s="73"/>
      <c r="I1053" s="73"/>
      <c r="J1053" s="73">
        <v>29.2</v>
      </c>
      <c r="L1053">
        <f t="shared" si="87"/>
        <v>29.2</v>
      </c>
    </row>
    <row r="1054" spans="1:12" s="53" customFormat="1" ht="15" thickBot="1">
      <c r="A1054" s="102">
        <v>17</v>
      </c>
      <c r="B1054" s="75" t="s">
        <v>5</v>
      </c>
      <c r="C1054" s="73"/>
      <c r="D1054" s="73"/>
      <c r="E1054" s="73"/>
      <c r="F1054" s="73">
        <v>28.7</v>
      </c>
      <c r="G1054" s="73"/>
      <c r="H1054" s="73"/>
      <c r="I1054" s="73"/>
      <c r="J1054" s="73">
        <v>28.7</v>
      </c>
      <c r="L1054" s="53">
        <f t="shared" si="87"/>
        <v>28.7</v>
      </c>
    </row>
    <row r="1055" spans="1:12" ht="15" thickBot="1">
      <c r="A1055" s="102">
        <v>18</v>
      </c>
      <c r="B1055" s="75" t="s">
        <v>874</v>
      </c>
      <c r="C1055" s="73"/>
      <c r="D1055" s="73"/>
      <c r="E1055" s="73"/>
      <c r="F1055" s="147"/>
      <c r="G1055" s="148">
        <v>30.7</v>
      </c>
      <c r="H1055" s="73"/>
      <c r="I1055" s="73"/>
      <c r="J1055" s="73">
        <v>30.7</v>
      </c>
      <c r="L1055">
        <f t="shared" si="87"/>
        <v>30.7</v>
      </c>
    </row>
    <row r="1056" spans="1:12" s="53" customFormat="1" ht="15" thickBot="1">
      <c r="A1056" s="102">
        <v>19</v>
      </c>
      <c r="B1056" s="75" t="s">
        <v>874</v>
      </c>
      <c r="C1056" s="73"/>
      <c r="D1056" s="73"/>
      <c r="E1056" s="73"/>
      <c r="F1056" s="147"/>
      <c r="G1056" s="148">
        <v>22.5</v>
      </c>
      <c r="H1056" s="73"/>
      <c r="I1056" s="73"/>
      <c r="J1056" s="73">
        <v>22.5</v>
      </c>
      <c r="L1056" s="53">
        <f t="shared" si="87"/>
        <v>22.5</v>
      </c>
    </row>
    <row r="1057" spans="1:12" s="53" customFormat="1" ht="15" thickBot="1">
      <c r="A1057" s="102">
        <v>20</v>
      </c>
      <c r="B1057" s="75" t="s">
        <v>874</v>
      </c>
      <c r="C1057" s="73"/>
      <c r="D1057" s="73"/>
      <c r="E1057" s="73"/>
      <c r="F1057" s="147"/>
      <c r="G1057" s="148">
        <v>22.5</v>
      </c>
      <c r="H1057" s="73"/>
      <c r="I1057" s="73"/>
      <c r="J1057" s="73">
        <v>22.5</v>
      </c>
      <c r="L1057" s="53">
        <f t="shared" si="87"/>
        <v>22.5</v>
      </c>
    </row>
    <row r="1058" spans="1:12" s="53" customFormat="1" ht="15" thickBot="1">
      <c r="A1058" s="102">
        <v>21</v>
      </c>
      <c r="B1058" s="75" t="s">
        <v>882</v>
      </c>
      <c r="C1058" s="73"/>
      <c r="D1058" s="73"/>
      <c r="E1058" s="73"/>
      <c r="F1058" s="147"/>
      <c r="G1058" s="149">
        <v>13.3</v>
      </c>
      <c r="H1058" s="73"/>
      <c r="I1058" s="73"/>
      <c r="J1058" s="73">
        <v>13.3</v>
      </c>
    </row>
    <row r="1059" spans="1:12" s="53" customFormat="1" ht="15" thickBot="1">
      <c r="A1059" s="102">
        <v>22</v>
      </c>
      <c r="B1059" s="75" t="s">
        <v>883</v>
      </c>
      <c r="C1059" s="73"/>
      <c r="D1059" s="73"/>
      <c r="E1059" s="73"/>
      <c r="F1059" s="147"/>
      <c r="G1059" s="149">
        <v>12.5</v>
      </c>
      <c r="H1059" s="73"/>
      <c r="I1059" s="73"/>
      <c r="J1059" s="73">
        <v>12.5</v>
      </c>
    </row>
    <row r="1060" spans="1:12" s="53" customFormat="1" ht="15" thickBot="1">
      <c r="A1060" s="102">
        <v>23</v>
      </c>
      <c r="B1060" s="75" t="s">
        <v>883</v>
      </c>
      <c r="C1060" s="73"/>
      <c r="D1060" s="73"/>
      <c r="E1060" s="73"/>
      <c r="F1060" s="147"/>
      <c r="G1060" s="149">
        <v>6.4</v>
      </c>
      <c r="H1060" s="73"/>
      <c r="I1060" s="73"/>
      <c r="J1060" s="73">
        <v>6.4</v>
      </c>
    </row>
    <row r="1061" spans="1:12" ht="15" thickBot="1">
      <c r="A1061" s="102">
        <v>24</v>
      </c>
      <c r="B1061" s="75" t="s">
        <v>584</v>
      </c>
      <c r="C1061" s="73"/>
      <c r="D1061" s="73"/>
      <c r="E1061" s="73"/>
      <c r="F1061" s="73">
        <v>54</v>
      </c>
      <c r="G1061" s="73"/>
      <c r="H1061" s="73"/>
      <c r="I1061" s="73"/>
      <c r="J1061" s="73">
        <v>54</v>
      </c>
      <c r="L1061">
        <f t="shared" si="87"/>
        <v>54</v>
      </c>
    </row>
    <row r="1062" spans="1:12" s="53" customFormat="1" ht="15" thickBot="1">
      <c r="A1062" s="102">
        <v>25</v>
      </c>
      <c r="B1062" s="75" t="s">
        <v>584</v>
      </c>
      <c r="C1062" s="73"/>
      <c r="D1062" s="73"/>
      <c r="E1062" s="73"/>
      <c r="F1062" s="73"/>
      <c r="G1062" s="73"/>
      <c r="H1062" s="73"/>
      <c r="I1062" s="73">
        <v>120.27</v>
      </c>
      <c r="J1062" s="73">
        <v>120.27</v>
      </c>
    </row>
    <row r="1063" spans="1:12" ht="15" thickBot="1">
      <c r="A1063" s="119"/>
      <c r="B1063" s="101" t="s">
        <v>886</v>
      </c>
      <c r="C1063" s="75"/>
      <c r="D1063" s="92"/>
      <c r="E1063" s="92">
        <f>SUM(E1038:E1061)</f>
        <v>0</v>
      </c>
      <c r="F1063" s="92">
        <f>SUM(F1038:F1061)</f>
        <v>333</v>
      </c>
      <c r="G1063" s="92">
        <f>SUM(G1038:G1061)</f>
        <v>149.60000000000002</v>
      </c>
      <c r="H1063" s="92">
        <f>SUM(H1038:H1061)</f>
        <v>0</v>
      </c>
      <c r="I1063" s="92">
        <f>SUM(I1038:I1062)</f>
        <v>151.26999999999998</v>
      </c>
      <c r="J1063" s="92"/>
    </row>
    <row r="1064" spans="1:12">
      <c r="A1064" s="204" t="s">
        <v>1077</v>
      </c>
      <c r="B1064" s="204"/>
      <c r="C1064" s="204"/>
      <c r="D1064" s="204"/>
      <c r="E1064" s="204"/>
      <c r="F1064" s="204"/>
      <c r="G1064" s="204"/>
      <c r="H1064" s="95"/>
      <c r="I1064" s="95"/>
      <c r="J1064" s="93">
        <f>SUM(J1038:J1063)</f>
        <v>633.86999999999989</v>
      </c>
    </row>
    <row r="1066" spans="1:12">
      <c r="A1066" t="s">
        <v>1261</v>
      </c>
    </row>
    <row r="1068" spans="1:12" ht="15" thickBot="1">
      <c r="A1068" s="92" t="s">
        <v>303</v>
      </c>
      <c r="B1068" s="93" t="s">
        <v>304</v>
      </c>
      <c r="C1068" s="94" t="s">
        <v>962</v>
      </c>
      <c r="D1068" s="93" t="s">
        <v>963</v>
      </c>
      <c r="E1068" s="93" t="s">
        <v>964</v>
      </c>
      <c r="F1068" s="93" t="s">
        <v>965</v>
      </c>
      <c r="G1068" s="93" t="s">
        <v>966</v>
      </c>
      <c r="H1068" s="93" t="s">
        <v>967</v>
      </c>
      <c r="I1068" s="93" t="s">
        <v>968</v>
      </c>
      <c r="J1068" s="93" t="s">
        <v>914</v>
      </c>
    </row>
    <row r="1069" spans="1:12" ht="15" thickBot="1">
      <c r="A1069" s="102">
        <v>1</v>
      </c>
      <c r="B1069" s="69" t="s">
        <v>896</v>
      </c>
      <c r="C1069" s="96" t="s">
        <v>1079</v>
      </c>
      <c r="D1069" s="96"/>
      <c r="E1069" s="96"/>
      <c r="F1069" s="96"/>
      <c r="G1069" s="152"/>
      <c r="H1069" s="96">
        <f>'Psychiatria nowa'!H8</f>
        <v>52.2</v>
      </c>
      <c r="I1069" s="96"/>
      <c r="J1069" s="96">
        <f t="shared" ref="J1069:J1078" si="88">SUM(D1069:I1069)</f>
        <v>52.2</v>
      </c>
      <c r="L1069">
        <f t="shared" ref="L1069:L1077" si="89">J1069</f>
        <v>52.2</v>
      </c>
    </row>
    <row r="1070" spans="1:12" ht="15" thickBot="1">
      <c r="A1070" s="102">
        <v>2</v>
      </c>
      <c r="B1070" s="69" t="s">
        <v>1081</v>
      </c>
      <c r="C1070" s="96" t="s">
        <v>1080</v>
      </c>
      <c r="D1070" s="96"/>
      <c r="E1070" s="96"/>
      <c r="F1070" s="96"/>
      <c r="G1070" s="152">
        <f>'Psychiatria nowa'!H9</f>
        <v>14.5</v>
      </c>
      <c r="H1070" s="96"/>
      <c r="I1070" s="96"/>
      <c r="J1070" s="96">
        <f t="shared" si="88"/>
        <v>14.5</v>
      </c>
      <c r="L1070">
        <f t="shared" si="89"/>
        <v>14.5</v>
      </c>
    </row>
    <row r="1071" spans="1:12" ht="15" thickBot="1">
      <c r="A1071" s="102">
        <v>3</v>
      </c>
      <c r="B1071" s="69" t="s">
        <v>1083</v>
      </c>
      <c r="C1071" s="96" t="s">
        <v>1082</v>
      </c>
      <c r="D1071" s="96"/>
      <c r="E1071" s="96"/>
      <c r="F1071" s="96">
        <f>'Psychiatria nowa'!H10</f>
        <v>7.9</v>
      </c>
      <c r="G1071" s="152"/>
      <c r="H1071" s="96"/>
      <c r="I1071" s="96"/>
      <c r="J1071" s="96">
        <f t="shared" si="88"/>
        <v>7.9</v>
      </c>
      <c r="L1071">
        <f t="shared" si="89"/>
        <v>7.9</v>
      </c>
    </row>
    <row r="1072" spans="1:12" ht="15" thickBot="1">
      <c r="A1072" s="102">
        <v>4</v>
      </c>
      <c r="B1072" s="69" t="s">
        <v>1085</v>
      </c>
      <c r="C1072" s="96" t="s">
        <v>1084</v>
      </c>
      <c r="D1072" s="96"/>
      <c r="E1072" s="96"/>
      <c r="F1072" s="96"/>
      <c r="G1072" s="152">
        <f>'Psychiatria nowa'!H11</f>
        <v>4.2</v>
      </c>
      <c r="H1072" s="96"/>
      <c r="I1072" s="96"/>
      <c r="J1072" s="96">
        <f t="shared" si="88"/>
        <v>4.2</v>
      </c>
      <c r="L1072">
        <f t="shared" si="89"/>
        <v>4.2</v>
      </c>
    </row>
    <row r="1073" spans="1:12" ht="15" thickBot="1">
      <c r="A1073" s="102">
        <v>5</v>
      </c>
      <c r="B1073" s="75" t="s">
        <v>1087</v>
      </c>
      <c r="C1073" s="73" t="s">
        <v>1086</v>
      </c>
      <c r="D1073" s="73"/>
      <c r="E1073" s="73"/>
      <c r="F1073" s="73">
        <f>'Psychiatria nowa'!H12</f>
        <v>4</v>
      </c>
      <c r="G1073" s="153"/>
      <c r="H1073" s="73"/>
      <c r="I1073" s="73"/>
      <c r="J1073" s="96">
        <f t="shared" si="88"/>
        <v>4</v>
      </c>
      <c r="L1073">
        <f t="shared" si="89"/>
        <v>4</v>
      </c>
    </row>
    <row r="1074" spans="1:12" ht="15" thickBot="1">
      <c r="A1074" s="102">
        <v>6</v>
      </c>
      <c r="B1074" s="75" t="s">
        <v>1089</v>
      </c>
      <c r="C1074" s="73" t="s">
        <v>1088</v>
      </c>
      <c r="D1074" s="73"/>
      <c r="E1074" s="73"/>
      <c r="F1074" s="73"/>
      <c r="G1074" s="177">
        <f>'Psychiatria nowa'!H13</f>
        <v>2.7</v>
      </c>
      <c r="H1074" s="73"/>
      <c r="I1074" s="73"/>
      <c r="J1074" s="96">
        <f t="shared" si="88"/>
        <v>2.7</v>
      </c>
      <c r="L1074">
        <f t="shared" si="89"/>
        <v>2.7</v>
      </c>
    </row>
    <row r="1075" spans="1:12" ht="15" thickBot="1">
      <c r="A1075" s="102">
        <v>7</v>
      </c>
      <c r="B1075" s="75" t="s">
        <v>1091</v>
      </c>
      <c r="C1075" s="73" t="s">
        <v>1090</v>
      </c>
      <c r="D1075" s="73"/>
      <c r="E1075" s="73"/>
      <c r="F1075" s="153"/>
      <c r="G1075" s="148">
        <f>'Psychiatria nowa'!H14</f>
        <v>28.7</v>
      </c>
      <c r="H1075" s="73"/>
      <c r="I1075" s="73"/>
      <c r="J1075" s="96">
        <f t="shared" si="88"/>
        <v>28.7</v>
      </c>
      <c r="L1075">
        <f t="shared" si="89"/>
        <v>28.7</v>
      </c>
    </row>
    <row r="1076" spans="1:12" ht="15" thickBot="1">
      <c r="A1076" s="102">
        <v>8</v>
      </c>
      <c r="B1076" s="75" t="s">
        <v>1093</v>
      </c>
      <c r="C1076" s="73" t="s">
        <v>1092</v>
      </c>
      <c r="D1076" s="73"/>
      <c r="E1076" s="73"/>
      <c r="F1076" s="153"/>
      <c r="G1076" s="148">
        <f>'Psychiatria nowa'!H15</f>
        <v>9.9</v>
      </c>
      <c r="H1076" s="73"/>
      <c r="I1076" s="73"/>
      <c r="J1076" s="96">
        <f t="shared" si="88"/>
        <v>9.9</v>
      </c>
      <c r="L1076">
        <f t="shared" si="89"/>
        <v>9.9</v>
      </c>
    </row>
    <row r="1077" spans="1:12" ht="15" thickBot="1">
      <c r="A1077" s="102">
        <v>9</v>
      </c>
      <c r="B1077" s="75" t="s">
        <v>1091</v>
      </c>
      <c r="C1077" s="73" t="s">
        <v>1094</v>
      </c>
      <c r="D1077" s="73"/>
      <c r="E1077" s="73"/>
      <c r="F1077" s="153"/>
      <c r="G1077" s="148">
        <f>'Psychiatria nowa'!H16</f>
        <v>22.4</v>
      </c>
      <c r="H1077" s="73"/>
      <c r="I1077" s="73"/>
      <c r="J1077" s="96">
        <f t="shared" si="88"/>
        <v>22.4</v>
      </c>
      <c r="L1077">
        <f t="shared" si="89"/>
        <v>22.4</v>
      </c>
    </row>
    <row r="1078" spans="1:12" ht="15" thickBot="1">
      <c r="A1078" s="102">
        <v>10</v>
      </c>
      <c r="B1078" s="75" t="s">
        <v>1096</v>
      </c>
      <c r="C1078" s="73" t="s">
        <v>1095</v>
      </c>
      <c r="D1078" s="73"/>
      <c r="E1078" s="73"/>
      <c r="F1078" s="73"/>
      <c r="G1078" s="100">
        <f>'Psychiatria nowa'!H17</f>
        <v>11.2</v>
      </c>
      <c r="H1078" s="73"/>
      <c r="I1078" s="73"/>
      <c r="J1078" s="96">
        <f t="shared" si="88"/>
        <v>11.2</v>
      </c>
    </row>
    <row r="1079" spans="1:12" ht="15" thickBot="1">
      <c r="A1079" s="119"/>
      <c r="B1079" s="101" t="s">
        <v>886</v>
      </c>
      <c r="C1079" s="75"/>
      <c r="D1079" s="92"/>
      <c r="E1079" s="92"/>
      <c r="F1079" s="92">
        <f>SUM(F1069:F1078)</f>
        <v>11.9</v>
      </c>
      <c r="G1079" s="92">
        <f>SUM(G1069:G1078)</f>
        <v>93.6</v>
      </c>
      <c r="H1079" s="92">
        <f>SUM(H1069:H1078)</f>
        <v>52.2</v>
      </c>
      <c r="I1079" s="92">
        <f>SUM(I1069:I1078)</f>
        <v>0</v>
      </c>
      <c r="J1079" s="92"/>
    </row>
    <row r="1080" spans="1:12">
      <c r="A1080" s="204" t="s">
        <v>1262</v>
      </c>
      <c r="B1080" s="204"/>
      <c r="C1080" s="204"/>
      <c r="D1080" s="204"/>
      <c r="E1080" s="204"/>
      <c r="F1080" s="204"/>
      <c r="G1080" s="204"/>
      <c r="H1080" s="95"/>
      <c r="I1080" s="95"/>
      <c r="J1080" s="93">
        <f>SUM(J1069:J1079)</f>
        <v>157.70000000000002</v>
      </c>
    </row>
    <row r="1082" spans="1:12">
      <c r="A1082" t="s">
        <v>1263</v>
      </c>
    </row>
    <row r="1084" spans="1:12" ht="15" thickBot="1">
      <c r="A1084" s="92" t="s">
        <v>303</v>
      </c>
      <c r="B1084" s="93" t="s">
        <v>304</v>
      </c>
      <c r="C1084" s="94" t="s">
        <v>962</v>
      </c>
      <c r="D1084" s="93" t="s">
        <v>963</v>
      </c>
      <c r="E1084" s="93" t="s">
        <v>964</v>
      </c>
      <c r="F1084" s="93" t="s">
        <v>965</v>
      </c>
      <c r="G1084" s="93" t="s">
        <v>966</v>
      </c>
      <c r="H1084" s="93" t="s">
        <v>967</v>
      </c>
      <c r="I1084" s="93" t="s">
        <v>968</v>
      </c>
      <c r="J1084" s="93" t="s">
        <v>914</v>
      </c>
    </row>
    <row r="1085" spans="1:12" ht="15" thickBot="1">
      <c r="A1085" s="102">
        <v>1</v>
      </c>
      <c r="B1085" s="69" t="s">
        <v>896</v>
      </c>
      <c r="C1085" s="96" t="s">
        <v>1098</v>
      </c>
      <c r="D1085" s="178"/>
      <c r="E1085" s="178"/>
      <c r="F1085" s="178">
        <v>61.2</v>
      </c>
      <c r="G1085" s="142"/>
      <c r="H1085" s="178"/>
      <c r="I1085" s="178"/>
      <c r="J1085" s="96">
        <f t="shared" ref="J1085:J1113" si="90">SUM(D1085:I1085)</f>
        <v>61.2</v>
      </c>
      <c r="L1085">
        <v>61.2</v>
      </c>
    </row>
    <row r="1086" spans="1:12" ht="15" thickBot="1">
      <c r="A1086" s="102">
        <v>2</v>
      </c>
      <c r="B1086" s="69" t="s">
        <v>1100</v>
      </c>
      <c r="C1086" s="96" t="s">
        <v>1099</v>
      </c>
      <c r="D1086" s="178"/>
      <c r="E1086" s="178"/>
      <c r="F1086" s="178">
        <v>29.2</v>
      </c>
      <c r="G1086" s="178"/>
      <c r="H1086" s="178"/>
      <c r="I1086" s="178"/>
      <c r="J1086" s="96">
        <f t="shared" si="90"/>
        <v>29.2</v>
      </c>
      <c r="L1086">
        <v>29.2</v>
      </c>
    </row>
    <row r="1087" spans="1:12" ht="15" thickBot="1">
      <c r="A1087" s="102">
        <v>3</v>
      </c>
      <c r="B1087" s="69" t="s">
        <v>1102</v>
      </c>
      <c r="C1087" s="96" t="s">
        <v>1101</v>
      </c>
      <c r="D1087" s="178"/>
      <c r="E1087" s="178"/>
      <c r="F1087" s="178">
        <v>29.1</v>
      </c>
      <c r="G1087" s="178"/>
      <c r="H1087" s="178"/>
      <c r="I1087" s="178"/>
      <c r="J1087" s="96">
        <f t="shared" si="90"/>
        <v>29.1</v>
      </c>
      <c r="L1087">
        <v>29.1</v>
      </c>
    </row>
    <row r="1088" spans="1:12" ht="15" thickBot="1">
      <c r="A1088" s="102">
        <v>4</v>
      </c>
      <c r="B1088" s="69" t="s">
        <v>1102</v>
      </c>
      <c r="C1088" s="96" t="s">
        <v>1103</v>
      </c>
      <c r="D1088" s="178"/>
      <c r="E1088" s="178"/>
      <c r="F1088" s="178">
        <v>29.5</v>
      </c>
      <c r="G1088" s="178"/>
      <c r="H1088" s="178"/>
      <c r="I1088" s="178"/>
      <c r="J1088" s="96">
        <f t="shared" si="90"/>
        <v>29.5</v>
      </c>
      <c r="L1088">
        <v>29.5</v>
      </c>
    </row>
    <row r="1089" spans="1:12" ht="15" thickBot="1">
      <c r="A1089" s="102">
        <v>5</v>
      </c>
      <c r="B1089" s="75" t="s">
        <v>1102</v>
      </c>
      <c r="C1089" s="73" t="s">
        <v>1104</v>
      </c>
      <c r="D1089" s="179"/>
      <c r="E1089" s="179"/>
      <c r="F1089" s="179">
        <v>29</v>
      </c>
      <c r="G1089" s="179"/>
      <c r="H1089" s="179"/>
      <c r="I1089" s="179"/>
      <c r="J1089" s="96">
        <f t="shared" si="90"/>
        <v>29</v>
      </c>
      <c r="L1089">
        <v>29</v>
      </c>
    </row>
    <row r="1090" spans="1:12" ht="15" thickBot="1">
      <c r="A1090" s="102">
        <v>6</v>
      </c>
      <c r="B1090" s="75" t="s">
        <v>1106</v>
      </c>
      <c r="C1090" s="73" t="s">
        <v>1105</v>
      </c>
      <c r="D1090" s="179"/>
      <c r="E1090" s="179"/>
      <c r="F1090" s="179">
        <v>11.5</v>
      </c>
      <c r="G1090" s="179"/>
      <c r="H1090" s="179"/>
      <c r="I1090" s="179"/>
      <c r="J1090" s="96">
        <f t="shared" si="90"/>
        <v>11.5</v>
      </c>
      <c r="L1090">
        <v>11.5</v>
      </c>
    </row>
    <row r="1091" spans="1:12" ht="15" thickBot="1">
      <c r="A1091" s="102">
        <v>7</v>
      </c>
      <c r="B1091" s="75" t="s">
        <v>1108</v>
      </c>
      <c r="C1091" s="73" t="s">
        <v>1107</v>
      </c>
      <c r="D1091" s="179"/>
      <c r="E1091" s="179"/>
      <c r="F1091" s="179">
        <v>2</v>
      </c>
      <c r="G1091" s="179"/>
      <c r="H1091" s="179"/>
      <c r="I1091" s="179"/>
      <c r="J1091" s="96">
        <f t="shared" si="90"/>
        <v>2</v>
      </c>
      <c r="L1091">
        <v>2</v>
      </c>
    </row>
    <row r="1092" spans="1:12" ht="15" thickBot="1">
      <c r="A1092" s="102">
        <v>8</v>
      </c>
      <c r="B1092" s="75" t="s">
        <v>1110</v>
      </c>
      <c r="C1092" s="73" t="s">
        <v>1109</v>
      </c>
      <c r="D1092" s="179"/>
      <c r="E1092" s="179"/>
      <c r="F1092" s="179">
        <v>9.9</v>
      </c>
      <c r="G1092" s="179"/>
      <c r="H1092" s="179"/>
      <c r="I1092" s="179"/>
      <c r="J1092" s="96">
        <f t="shared" si="90"/>
        <v>9.9</v>
      </c>
      <c r="L1092">
        <v>9.9</v>
      </c>
    </row>
    <row r="1093" spans="1:12" ht="15" thickBot="1">
      <c r="A1093" s="102">
        <v>9</v>
      </c>
      <c r="B1093" s="75" t="s">
        <v>901</v>
      </c>
      <c r="C1093" s="73" t="s">
        <v>1111</v>
      </c>
      <c r="D1093" s="179"/>
      <c r="E1093" s="179"/>
      <c r="F1093" s="179">
        <v>4.5</v>
      </c>
      <c r="G1093" s="179"/>
      <c r="H1093" s="179"/>
      <c r="I1093" s="179"/>
      <c r="J1093" s="96">
        <f t="shared" si="90"/>
        <v>4.5</v>
      </c>
      <c r="L1093">
        <v>4.5</v>
      </c>
    </row>
    <row r="1094" spans="1:12" ht="15" thickBot="1">
      <c r="A1094" s="102">
        <v>10</v>
      </c>
      <c r="B1094" s="75" t="s">
        <v>1113</v>
      </c>
      <c r="C1094" s="73" t="s">
        <v>1112</v>
      </c>
      <c r="D1094" s="179"/>
      <c r="E1094" s="179">
        <v>22.5</v>
      </c>
      <c r="F1094" s="179"/>
      <c r="G1094" s="179"/>
      <c r="H1094" s="179"/>
      <c r="I1094" s="179"/>
      <c r="J1094" s="96">
        <f t="shared" si="90"/>
        <v>22.5</v>
      </c>
      <c r="L1094">
        <v>22.5</v>
      </c>
    </row>
    <row r="1095" spans="1:12" ht="15" thickBot="1">
      <c r="A1095" s="102">
        <v>11</v>
      </c>
      <c r="B1095" s="75" t="s">
        <v>1115</v>
      </c>
      <c r="C1095" s="73" t="s">
        <v>1114</v>
      </c>
      <c r="D1095" s="179"/>
      <c r="E1095" s="179">
        <v>5.8</v>
      </c>
      <c r="F1095" s="179"/>
      <c r="G1095" s="179"/>
      <c r="H1095" s="179"/>
      <c r="I1095" s="179"/>
      <c r="J1095" s="96">
        <f t="shared" si="90"/>
        <v>5.8</v>
      </c>
      <c r="L1095">
        <v>5.8</v>
      </c>
    </row>
    <row r="1096" spans="1:12" ht="15" thickBot="1">
      <c r="A1096" s="102">
        <v>12</v>
      </c>
      <c r="B1096" s="75" t="s">
        <v>1117</v>
      </c>
      <c r="C1096" s="73" t="s">
        <v>1116</v>
      </c>
      <c r="D1096" s="179"/>
      <c r="E1096" s="179"/>
      <c r="F1096" s="179"/>
      <c r="G1096" s="148">
        <v>10.1</v>
      </c>
      <c r="H1096" s="179"/>
      <c r="I1096" s="179"/>
      <c r="J1096" s="96">
        <f t="shared" si="90"/>
        <v>10.1</v>
      </c>
      <c r="L1096">
        <v>10.1</v>
      </c>
    </row>
    <row r="1097" spans="1:12" ht="15" thickBot="1">
      <c r="A1097" s="102">
        <v>13</v>
      </c>
      <c r="B1097" s="75" t="s">
        <v>1119</v>
      </c>
      <c r="C1097" s="73" t="s">
        <v>1118</v>
      </c>
      <c r="D1097" s="179"/>
      <c r="E1097" s="179"/>
      <c r="F1097" s="179">
        <v>7.5</v>
      </c>
      <c r="G1097" s="180"/>
      <c r="H1097" s="179"/>
      <c r="I1097" s="179"/>
      <c r="J1097" s="96">
        <f t="shared" si="90"/>
        <v>7.5</v>
      </c>
      <c r="L1097">
        <v>7.5</v>
      </c>
    </row>
    <row r="1098" spans="1:12" ht="15" thickBot="1">
      <c r="A1098" s="102">
        <v>14</v>
      </c>
      <c r="B1098" s="75" t="s">
        <v>1085</v>
      </c>
      <c r="C1098" s="73" t="s">
        <v>1120</v>
      </c>
      <c r="D1098" s="179"/>
      <c r="E1098" s="179"/>
      <c r="F1098" s="179"/>
      <c r="G1098" s="180">
        <v>3.2</v>
      </c>
      <c r="H1098" s="179"/>
      <c r="I1098" s="179"/>
      <c r="J1098" s="96">
        <f t="shared" si="90"/>
        <v>3.2</v>
      </c>
      <c r="L1098">
        <v>3.2</v>
      </c>
    </row>
    <row r="1099" spans="1:12" ht="15" thickBot="1">
      <c r="A1099" s="102">
        <v>15</v>
      </c>
      <c r="B1099" s="75" t="s">
        <v>1122</v>
      </c>
      <c r="C1099" s="73" t="s">
        <v>1121</v>
      </c>
      <c r="D1099" s="179"/>
      <c r="E1099" s="179"/>
      <c r="F1099" s="179">
        <v>11.1</v>
      </c>
      <c r="G1099" s="179"/>
      <c r="H1099" s="179"/>
      <c r="I1099" s="179"/>
      <c r="J1099" s="96">
        <f t="shared" si="90"/>
        <v>11.1</v>
      </c>
      <c r="L1099">
        <v>11.1</v>
      </c>
    </row>
    <row r="1100" spans="1:12" ht="15" thickBot="1">
      <c r="A1100" s="102">
        <v>16</v>
      </c>
      <c r="B1100" s="75" t="s">
        <v>1124</v>
      </c>
      <c r="C1100" s="73" t="s">
        <v>1123</v>
      </c>
      <c r="D1100" s="179"/>
      <c r="E1100" s="179"/>
      <c r="F1100" s="179"/>
      <c r="G1100" s="149">
        <v>6.5</v>
      </c>
      <c r="H1100" s="179"/>
      <c r="I1100" s="179"/>
      <c r="J1100" s="96">
        <f t="shared" si="90"/>
        <v>6.5</v>
      </c>
      <c r="L1100">
        <v>6.5</v>
      </c>
    </row>
    <row r="1101" spans="1:12" ht="15" thickBot="1">
      <c r="A1101" s="102">
        <v>17</v>
      </c>
      <c r="B1101" s="75" t="s">
        <v>1126</v>
      </c>
      <c r="C1101" s="73" t="s">
        <v>1125</v>
      </c>
      <c r="D1101" s="179"/>
      <c r="E1101" s="179"/>
      <c r="F1101" s="179"/>
      <c r="G1101" s="148">
        <v>9.6</v>
      </c>
      <c r="H1101" s="179"/>
      <c r="I1101" s="179"/>
      <c r="J1101" s="96">
        <f t="shared" si="90"/>
        <v>9.6</v>
      </c>
      <c r="L1101">
        <v>9.6</v>
      </c>
    </row>
    <row r="1102" spans="1:12" ht="15" thickBot="1">
      <c r="A1102" s="102">
        <v>18</v>
      </c>
      <c r="B1102" s="75" t="s">
        <v>1128</v>
      </c>
      <c r="C1102" s="73" t="s">
        <v>1127</v>
      </c>
      <c r="D1102" s="179"/>
      <c r="E1102" s="179"/>
      <c r="F1102" s="179">
        <v>20.9</v>
      </c>
      <c r="G1102" s="179"/>
      <c r="H1102" s="179"/>
      <c r="I1102" s="179"/>
      <c r="J1102" s="96">
        <f t="shared" si="90"/>
        <v>20.9</v>
      </c>
      <c r="L1102">
        <v>20.9</v>
      </c>
    </row>
    <row r="1103" spans="1:12" ht="15" thickBot="1">
      <c r="A1103" s="102">
        <v>19</v>
      </c>
      <c r="B1103" s="75" t="s">
        <v>1130</v>
      </c>
      <c r="C1103" s="73" t="s">
        <v>1129</v>
      </c>
      <c r="D1103" s="179"/>
      <c r="E1103" s="179"/>
      <c r="F1103" s="153"/>
      <c r="G1103" s="149">
        <v>8.1999999999999993</v>
      </c>
      <c r="H1103" s="179"/>
      <c r="I1103" s="179"/>
      <c r="J1103" s="96">
        <f t="shared" si="90"/>
        <v>8.1999999999999993</v>
      </c>
      <c r="L1103">
        <v>8.1999999999999993</v>
      </c>
    </row>
    <row r="1104" spans="1:12" ht="15" thickBot="1">
      <c r="A1104" s="102">
        <v>20</v>
      </c>
      <c r="B1104" s="75" t="s">
        <v>1132</v>
      </c>
      <c r="C1104" s="73" t="s">
        <v>1131</v>
      </c>
      <c r="D1104" s="179"/>
      <c r="E1104" s="179"/>
      <c r="F1104" s="179"/>
      <c r="G1104" s="149">
        <v>3</v>
      </c>
      <c r="H1104" s="179"/>
      <c r="I1104" s="179"/>
      <c r="J1104" s="96">
        <f t="shared" si="90"/>
        <v>3</v>
      </c>
      <c r="L1104">
        <v>3</v>
      </c>
    </row>
    <row r="1105" spans="1:12" ht="15" thickBot="1">
      <c r="A1105" s="102">
        <v>21</v>
      </c>
      <c r="B1105" s="75" t="s">
        <v>896</v>
      </c>
      <c r="C1105" s="73" t="s">
        <v>1133</v>
      </c>
      <c r="D1105" s="179"/>
      <c r="E1105" s="179"/>
      <c r="F1105" s="179">
        <v>9.6999999999999993</v>
      </c>
      <c r="G1105" s="180"/>
      <c r="H1105" s="179"/>
      <c r="I1105" s="179"/>
      <c r="J1105" s="96">
        <f t="shared" si="90"/>
        <v>9.6999999999999993</v>
      </c>
      <c r="L1105">
        <v>9.6999999999999993</v>
      </c>
    </row>
    <row r="1106" spans="1:12" ht="15" thickBot="1">
      <c r="A1106" s="102">
        <v>22</v>
      </c>
      <c r="B1106" s="75" t="s">
        <v>896</v>
      </c>
      <c r="C1106" s="73" t="s">
        <v>1134</v>
      </c>
      <c r="D1106" s="179"/>
      <c r="E1106" s="179"/>
      <c r="F1106" s="179">
        <v>16.899999999999999</v>
      </c>
      <c r="G1106" s="179"/>
      <c r="H1106" s="179"/>
      <c r="I1106" s="179"/>
      <c r="J1106" s="96">
        <f t="shared" si="90"/>
        <v>16.899999999999999</v>
      </c>
      <c r="L1106">
        <v>16.899999999999999</v>
      </c>
    </row>
    <row r="1107" spans="1:12" ht="15" thickBot="1">
      <c r="A1107" s="102">
        <v>23</v>
      </c>
      <c r="B1107" s="75" t="s">
        <v>1136</v>
      </c>
      <c r="C1107" s="73" t="s">
        <v>1135</v>
      </c>
      <c r="D1107" s="179"/>
      <c r="E1107" s="179"/>
      <c r="F1107" s="179"/>
      <c r="G1107" s="100">
        <v>18.3</v>
      </c>
      <c r="H1107" s="179"/>
      <c r="I1107" s="179"/>
      <c r="J1107" s="96">
        <f t="shared" si="90"/>
        <v>18.3</v>
      </c>
      <c r="L1107">
        <v>18.3</v>
      </c>
    </row>
    <row r="1108" spans="1:12" ht="15" thickBot="1">
      <c r="A1108" s="102">
        <v>24</v>
      </c>
      <c r="B1108" s="75" t="s">
        <v>1138</v>
      </c>
      <c r="C1108" s="73" t="s">
        <v>1137</v>
      </c>
      <c r="D1108" s="179"/>
      <c r="E1108" s="179"/>
      <c r="F1108" s="179"/>
      <c r="G1108" s="148">
        <v>6.9</v>
      </c>
      <c r="H1108" s="179"/>
      <c r="I1108" s="179"/>
      <c r="J1108" s="96">
        <f t="shared" si="90"/>
        <v>6.9</v>
      </c>
      <c r="L1108">
        <v>6.9</v>
      </c>
    </row>
    <row r="1109" spans="1:12" ht="15" thickBot="1">
      <c r="A1109" s="102">
        <v>25</v>
      </c>
      <c r="B1109" s="75" t="s">
        <v>1140</v>
      </c>
      <c r="C1109" s="73" t="s">
        <v>1139</v>
      </c>
      <c r="D1109" s="179"/>
      <c r="E1109" s="179"/>
      <c r="F1109" s="179"/>
      <c r="G1109" s="179">
        <v>8.1</v>
      </c>
      <c r="H1109" s="179"/>
      <c r="I1109" s="179"/>
      <c r="J1109" s="96">
        <f t="shared" si="90"/>
        <v>8.1</v>
      </c>
      <c r="L1109">
        <v>8.1</v>
      </c>
    </row>
    <row r="1110" spans="1:12" ht="15" thickBot="1">
      <c r="A1110" s="102">
        <v>26</v>
      </c>
      <c r="B1110" s="75" t="s">
        <v>1142</v>
      </c>
      <c r="C1110" s="73" t="s">
        <v>1141</v>
      </c>
      <c r="D1110" s="179"/>
      <c r="E1110" s="179"/>
      <c r="F1110" s="179"/>
      <c r="G1110" s="148">
        <v>18.100000000000001</v>
      </c>
      <c r="H1110" s="179"/>
      <c r="I1110" s="179"/>
      <c r="J1110" s="96">
        <f t="shared" si="90"/>
        <v>18.100000000000001</v>
      </c>
      <c r="L1110">
        <v>18.100000000000001</v>
      </c>
    </row>
    <row r="1111" spans="1:12" ht="15" thickBot="1">
      <c r="A1111" s="102">
        <v>27</v>
      </c>
      <c r="B1111" s="75" t="s">
        <v>1144</v>
      </c>
      <c r="C1111" s="73" t="s">
        <v>1143</v>
      </c>
      <c r="D1111" s="179"/>
      <c r="E1111" s="179"/>
      <c r="F1111" s="179">
        <v>12.4</v>
      </c>
      <c r="G1111" s="179"/>
      <c r="H1111" s="179"/>
      <c r="I1111" s="179"/>
      <c r="J1111" s="96">
        <f t="shared" si="90"/>
        <v>12.4</v>
      </c>
      <c r="L1111">
        <v>12.4</v>
      </c>
    </row>
    <row r="1112" spans="1:12" s="53" customFormat="1" ht="15" thickBot="1">
      <c r="A1112" s="92">
        <v>28</v>
      </c>
      <c r="B1112" s="167" t="s">
        <v>1146</v>
      </c>
      <c r="C1112" s="166" t="s">
        <v>1145</v>
      </c>
      <c r="D1112" s="179"/>
      <c r="E1112" s="179"/>
      <c r="F1112" s="179"/>
      <c r="G1112" s="148">
        <v>13.2</v>
      </c>
      <c r="H1112" s="179"/>
      <c r="I1112" s="179"/>
      <c r="J1112" s="96">
        <f t="shared" si="90"/>
        <v>13.2</v>
      </c>
      <c r="L1112" s="53">
        <v>13.2</v>
      </c>
    </row>
    <row r="1113" spans="1:12" s="53" customFormat="1" ht="15" thickBot="1">
      <c r="A1113" s="92">
        <v>29</v>
      </c>
      <c r="B1113" s="167" t="s">
        <v>1148</v>
      </c>
      <c r="C1113" s="166" t="s">
        <v>1147</v>
      </c>
      <c r="D1113" s="179"/>
      <c r="E1113" s="179"/>
      <c r="F1113" s="179"/>
      <c r="G1113" s="148">
        <v>19.3</v>
      </c>
      <c r="H1113" s="179"/>
      <c r="I1113" s="179"/>
      <c r="J1113" s="96">
        <f t="shared" si="90"/>
        <v>19.3</v>
      </c>
      <c r="L1113" s="53">
        <v>19.3</v>
      </c>
    </row>
    <row r="1114" spans="1:12" ht="15" thickBot="1">
      <c r="A1114" s="119"/>
      <c r="B1114" s="120" t="s">
        <v>886</v>
      </c>
      <c r="C1114" s="111"/>
      <c r="D1114" s="121"/>
      <c r="E1114" s="121">
        <f>SUM(E1085:E1113)</f>
        <v>28.3</v>
      </c>
      <c r="F1114" s="121">
        <f>SUM(F1085:F1113)</f>
        <v>284.39999999999998</v>
      </c>
      <c r="G1114" s="121">
        <f>SUM(G1085:G1113)</f>
        <v>124.5</v>
      </c>
      <c r="H1114" s="121">
        <f>SUM(H1085:H1113)</f>
        <v>0</v>
      </c>
      <c r="I1114" s="121">
        <f>SUM(I1085:I1113)</f>
        <v>0</v>
      </c>
      <c r="J1114" s="121"/>
      <c r="L1114">
        <f>SUM(L1085:L1113)</f>
        <v>437.2</v>
      </c>
    </row>
    <row r="1115" spans="1:12">
      <c r="A1115" s="204" t="s">
        <v>1024</v>
      </c>
      <c r="B1115" s="204"/>
      <c r="C1115" s="204"/>
      <c r="D1115" s="204"/>
      <c r="E1115" s="204"/>
      <c r="F1115" s="204"/>
      <c r="G1115" s="204"/>
      <c r="H1115" s="95"/>
      <c r="I1115" s="95"/>
      <c r="J1115" s="93">
        <f>SUM(J1085:J1114)</f>
        <v>437.2</v>
      </c>
    </row>
    <row r="1117" spans="1:12">
      <c r="A1117" t="s">
        <v>1265</v>
      </c>
    </row>
    <row r="1119" spans="1:12">
      <c r="A1119" s="92" t="s">
        <v>303</v>
      </c>
      <c r="B1119" s="93" t="s">
        <v>304</v>
      </c>
      <c r="C1119" s="94" t="s">
        <v>962</v>
      </c>
      <c r="D1119" s="93" t="s">
        <v>963</v>
      </c>
      <c r="E1119" s="93" t="s">
        <v>964</v>
      </c>
      <c r="F1119" s="93" t="s">
        <v>965</v>
      </c>
      <c r="G1119" s="93" t="s">
        <v>966</v>
      </c>
      <c r="H1119" s="93" t="s">
        <v>967</v>
      </c>
      <c r="I1119" s="93" t="s">
        <v>968</v>
      </c>
      <c r="J1119" s="93" t="s">
        <v>914</v>
      </c>
    </row>
    <row r="1120" spans="1:12" ht="15" thickBot="1">
      <c r="A1120" s="102">
        <v>1</v>
      </c>
      <c r="B1120" s="69" t="s">
        <v>896</v>
      </c>
      <c r="C1120" s="96"/>
      <c r="D1120" s="96"/>
      <c r="E1120" s="96"/>
      <c r="F1120" s="96">
        <v>106.4</v>
      </c>
      <c r="G1120" s="96"/>
      <c r="H1120" s="96"/>
      <c r="I1120" s="96"/>
      <c r="J1120" s="96">
        <f t="shared" ref="J1120:J1151" si="91">SUM(D1120:I1120)</f>
        <v>106.4</v>
      </c>
      <c r="L1120">
        <v>106.4</v>
      </c>
    </row>
    <row r="1121" spans="1:12" ht="15" thickBot="1">
      <c r="A1121" s="102">
        <v>2</v>
      </c>
      <c r="B1121" s="69" t="s">
        <v>1081</v>
      </c>
      <c r="C1121" s="96"/>
      <c r="D1121" s="96"/>
      <c r="E1121" s="96"/>
      <c r="F1121" s="96"/>
      <c r="G1121" s="143">
        <v>10.1</v>
      </c>
      <c r="H1121" s="96"/>
      <c r="I1121" s="96"/>
      <c r="J1121" s="96">
        <f t="shared" si="91"/>
        <v>10.1</v>
      </c>
      <c r="L1121">
        <v>10.1</v>
      </c>
    </row>
    <row r="1122" spans="1:12" ht="15" thickBot="1">
      <c r="A1122" s="102">
        <v>3</v>
      </c>
      <c r="B1122" s="69" t="s">
        <v>1091</v>
      </c>
      <c r="C1122" s="96"/>
      <c r="D1122" s="178"/>
      <c r="E1122" s="178"/>
      <c r="F1122" s="178"/>
      <c r="G1122" s="143">
        <v>23.6</v>
      </c>
      <c r="H1122" s="178"/>
      <c r="I1122" s="178"/>
      <c r="J1122" s="96">
        <f t="shared" si="91"/>
        <v>23.6</v>
      </c>
      <c r="L1122">
        <v>23.6</v>
      </c>
    </row>
    <row r="1123" spans="1:12" ht="15" thickBot="1">
      <c r="A1123" s="102">
        <v>4</v>
      </c>
      <c r="B1123" s="69" t="s">
        <v>1164</v>
      </c>
      <c r="C1123" s="96"/>
      <c r="D1123" s="178"/>
      <c r="E1123" s="178"/>
      <c r="F1123" s="178"/>
      <c r="G1123" s="143">
        <v>11.4</v>
      </c>
      <c r="H1123" s="178"/>
      <c r="I1123" s="178"/>
      <c r="J1123" s="96">
        <f t="shared" si="91"/>
        <v>11.4</v>
      </c>
      <c r="L1123">
        <v>11.4</v>
      </c>
    </row>
    <row r="1124" spans="1:12" ht="15" thickBot="1">
      <c r="A1124" s="102">
        <v>5</v>
      </c>
      <c r="B1124" s="75" t="s">
        <v>1144</v>
      </c>
      <c r="C1124" s="73"/>
      <c r="D1124" s="179"/>
      <c r="E1124" s="179"/>
      <c r="F1124" s="179">
        <v>14.5</v>
      </c>
      <c r="G1124" s="179"/>
      <c r="H1124" s="179"/>
      <c r="I1124" s="179"/>
      <c r="J1124" s="96">
        <f t="shared" si="91"/>
        <v>14.5</v>
      </c>
      <c r="L1124">
        <v>14.5</v>
      </c>
    </row>
    <row r="1125" spans="1:12" ht="15" thickBot="1">
      <c r="A1125" s="102">
        <v>6</v>
      </c>
      <c r="B1125" s="75" t="s">
        <v>1106</v>
      </c>
      <c r="C1125" s="73"/>
      <c r="D1125" s="179"/>
      <c r="E1125" s="179"/>
      <c r="F1125" s="179">
        <v>10.4</v>
      </c>
      <c r="G1125" s="179"/>
      <c r="H1125" s="179"/>
      <c r="I1125" s="179"/>
      <c r="J1125" s="96">
        <f t="shared" si="91"/>
        <v>10.4</v>
      </c>
      <c r="L1125">
        <v>10.4</v>
      </c>
    </row>
    <row r="1126" spans="1:12" ht="15" thickBot="1">
      <c r="A1126" s="102">
        <v>7</v>
      </c>
      <c r="B1126" s="75" t="s">
        <v>1168</v>
      </c>
      <c r="C1126" s="73"/>
      <c r="D1126" s="179"/>
      <c r="E1126" s="179"/>
      <c r="F1126" s="179"/>
      <c r="G1126" s="177">
        <v>1.9</v>
      </c>
      <c r="H1126" s="179"/>
      <c r="I1126" s="179"/>
      <c r="J1126" s="96">
        <f t="shared" si="91"/>
        <v>1.9</v>
      </c>
      <c r="L1126">
        <v>1.9</v>
      </c>
    </row>
    <row r="1127" spans="1:12" ht="15" thickBot="1">
      <c r="A1127" s="102">
        <v>8</v>
      </c>
      <c r="B1127" s="75" t="s">
        <v>1089</v>
      </c>
      <c r="C1127" s="73"/>
      <c r="D1127" s="179"/>
      <c r="E1127" s="179"/>
      <c r="F1127" s="179"/>
      <c r="G1127" s="149">
        <v>1.8</v>
      </c>
      <c r="H1127" s="179"/>
      <c r="I1127" s="179"/>
      <c r="J1127" s="96">
        <f t="shared" si="91"/>
        <v>1.8</v>
      </c>
      <c r="L1127">
        <v>1.8</v>
      </c>
    </row>
    <row r="1128" spans="1:12" ht="15" thickBot="1">
      <c r="A1128" s="102">
        <v>9</v>
      </c>
      <c r="B1128" s="75" t="s">
        <v>1171</v>
      </c>
      <c r="C1128" s="73"/>
      <c r="D1128" s="179"/>
      <c r="E1128" s="179"/>
      <c r="F1128" s="179">
        <v>11</v>
      </c>
      <c r="G1128" s="179"/>
      <c r="H1128" s="179"/>
      <c r="I1128" s="179"/>
      <c r="J1128" s="96">
        <f t="shared" si="91"/>
        <v>11</v>
      </c>
      <c r="L1128">
        <v>11</v>
      </c>
    </row>
    <row r="1129" spans="1:12" ht="15" thickBot="1">
      <c r="A1129" s="102">
        <v>10</v>
      </c>
      <c r="B1129" s="75" t="s">
        <v>1102</v>
      </c>
      <c r="C1129" s="73"/>
      <c r="D1129" s="179"/>
      <c r="E1129" s="179"/>
      <c r="F1129" s="179">
        <v>28.7</v>
      </c>
      <c r="G1129" s="179"/>
      <c r="H1129" s="179"/>
      <c r="I1129" s="179"/>
      <c r="J1129" s="96">
        <f t="shared" si="91"/>
        <v>28.7</v>
      </c>
      <c r="L1129">
        <v>28.7</v>
      </c>
    </row>
    <row r="1130" spans="1:12" ht="15" thickBot="1">
      <c r="A1130" s="102">
        <v>11</v>
      </c>
      <c r="B1130" s="75" t="s">
        <v>1102</v>
      </c>
      <c r="C1130" s="73"/>
      <c r="D1130" s="179"/>
      <c r="E1130" s="179"/>
      <c r="F1130" s="179">
        <v>29.7</v>
      </c>
      <c r="G1130" s="179"/>
      <c r="H1130" s="179"/>
      <c r="I1130" s="179"/>
      <c r="J1130" s="96">
        <f t="shared" si="91"/>
        <v>29.7</v>
      </c>
      <c r="L1130">
        <v>29.7</v>
      </c>
    </row>
    <row r="1131" spans="1:12" ht="15" thickBot="1">
      <c r="A1131" s="102">
        <v>12</v>
      </c>
      <c r="B1131" s="75" t="s">
        <v>1102</v>
      </c>
      <c r="C1131" s="73"/>
      <c r="D1131" s="179"/>
      <c r="E1131" s="179"/>
      <c r="F1131" s="179">
        <v>29.2</v>
      </c>
      <c r="G1131" s="179"/>
      <c r="H1131" s="179"/>
      <c r="I1131" s="179"/>
      <c r="J1131" s="96">
        <f t="shared" si="91"/>
        <v>29.2</v>
      </c>
      <c r="L1131">
        <v>29.2</v>
      </c>
    </row>
    <row r="1132" spans="1:12" ht="15" thickBot="1">
      <c r="A1132" s="102">
        <v>13</v>
      </c>
      <c r="B1132" s="75" t="s">
        <v>1102</v>
      </c>
      <c r="C1132" s="73"/>
      <c r="D1132" s="179"/>
      <c r="E1132" s="179"/>
      <c r="F1132" s="179">
        <v>29.4</v>
      </c>
      <c r="G1132" s="179"/>
      <c r="H1132" s="179"/>
      <c r="I1132" s="179"/>
      <c r="J1132" s="96">
        <f t="shared" si="91"/>
        <v>29.4</v>
      </c>
      <c r="L1132">
        <v>29.4</v>
      </c>
    </row>
    <row r="1133" spans="1:12" ht="15" thickBot="1">
      <c r="A1133" s="102">
        <v>14</v>
      </c>
      <c r="B1133" s="75" t="s">
        <v>1102</v>
      </c>
      <c r="C1133" s="73"/>
      <c r="D1133" s="179"/>
      <c r="E1133" s="179"/>
      <c r="F1133" s="179">
        <v>29.4</v>
      </c>
      <c r="G1133" s="179"/>
      <c r="H1133" s="179"/>
      <c r="I1133" s="179"/>
      <c r="J1133" s="96">
        <f t="shared" si="91"/>
        <v>29.4</v>
      </c>
      <c r="L1133">
        <v>29.4</v>
      </c>
    </row>
    <row r="1134" spans="1:12" ht="15" thickBot="1">
      <c r="A1134" s="102">
        <v>15</v>
      </c>
      <c r="B1134" s="75" t="s">
        <v>1106</v>
      </c>
      <c r="C1134" s="73"/>
      <c r="D1134" s="179"/>
      <c r="E1134" s="179"/>
      <c r="F1134" s="179">
        <v>12.3</v>
      </c>
      <c r="G1134" s="179"/>
      <c r="H1134" s="179"/>
      <c r="I1134" s="179"/>
      <c r="J1134" s="96">
        <f t="shared" si="91"/>
        <v>12.3</v>
      </c>
      <c r="L1134">
        <v>12.3</v>
      </c>
    </row>
    <row r="1135" spans="1:12" ht="15" thickBot="1">
      <c r="A1135" s="102">
        <v>16</v>
      </c>
      <c r="B1135" s="75" t="s">
        <v>1179</v>
      </c>
      <c r="C1135" s="73"/>
      <c r="D1135" s="179"/>
      <c r="E1135" s="179"/>
      <c r="F1135" s="179">
        <v>11.1</v>
      </c>
      <c r="G1135" s="179"/>
      <c r="H1135" s="179"/>
      <c r="I1135" s="179"/>
      <c r="J1135" s="96">
        <f t="shared" si="91"/>
        <v>11.1</v>
      </c>
      <c r="L1135">
        <v>11.1</v>
      </c>
    </row>
    <row r="1136" spans="1:12" ht="15" thickBot="1">
      <c r="A1136" s="102">
        <v>17</v>
      </c>
      <c r="B1136" s="75" t="s">
        <v>901</v>
      </c>
      <c r="C1136" s="73"/>
      <c r="D1136" s="179"/>
      <c r="E1136" s="179"/>
      <c r="F1136" s="179">
        <v>4.5</v>
      </c>
      <c r="G1136" s="179"/>
      <c r="H1136" s="179"/>
      <c r="I1136" s="179"/>
      <c r="J1136" s="96">
        <f t="shared" si="91"/>
        <v>4.5</v>
      </c>
      <c r="L1136">
        <v>4.5</v>
      </c>
    </row>
    <row r="1137" spans="1:12" ht="15" thickBot="1">
      <c r="A1137" s="102">
        <v>18</v>
      </c>
      <c r="B1137" s="75" t="s">
        <v>1113</v>
      </c>
      <c r="C1137" s="73"/>
      <c r="D1137" s="179"/>
      <c r="E1137" s="179">
        <v>22.7</v>
      </c>
      <c r="F1137" s="179"/>
      <c r="G1137" s="179"/>
      <c r="H1137" s="179"/>
      <c r="I1137" s="179"/>
      <c r="J1137" s="96">
        <f t="shared" si="91"/>
        <v>22.7</v>
      </c>
      <c r="L1137">
        <v>22.7</v>
      </c>
    </row>
    <row r="1138" spans="1:12" ht="15" thickBot="1">
      <c r="A1138" s="102">
        <v>19</v>
      </c>
      <c r="B1138" s="75" t="s">
        <v>1183</v>
      </c>
      <c r="C1138" s="73"/>
      <c r="D1138" s="179"/>
      <c r="E1138" s="179">
        <v>5.8</v>
      </c>
      <c r="F1138" s="179"/>
      <c r="G1138" s="179"/>
      <c r="H1138" s="179"/>
      <c r="I1138" s="179"/>
      <c r="J1138" s="96">
        <f t="shared" si="91"/>
        <v>5.8</v>
      </c>
      <c r="L1138">
        <v>5.8</v>
      </c>
    </row>
    <row r="1139" spans="1:12" ht="15" thickBot="1">
      <c r="A1139" s="102">
        <v>20</v>
      </c>
      <c r="B1139" s="75" t="s">
        <v>1117</v>
      </c>
      <c r="C1139" s="73"/>
      <c r="D1139" s="179"/>
      <c r="E1139" s="179"/>
      <c r="F1139" s="179"/>
      <c r="G1139" s="148">
        <v>10.5</v>
      </c>
      <c r="H1139" s="179"/>
      <c r="I1139" s="179"/>
      <c r="J1139" s="96">
        <f t="shared" si="91"/>
        <v>10.5</v>
      </c>
      <c r="L1139">
        <v>10.5</v>
      </c>
    </row>
    <row r="1140" spans="1:12" ht="15" thickBot="1">
      <c r="A1140" s="102">
        <v>21</v>
      </c>
      <c r="B1140" s="75" t="s">
        <v>1119</v>
      </c>
      <c r="C1140" s="73"/>
      <c r="D1140" s="179"/>
      <c r="E1140" s="179"/>
      <c r="F1140" s="179">
        <v>7.5</v>
      </c>
      <c r="G1140" s="179"/>
      <c r="H1140" s="179"/>
      <c r="I1140" s="179"/>
      <c r="J1140" s="96">
        <f t="shared" si="91"/>
        <v>7.5</v>
      </c>
      <c r="L1140">
        <v>7.5</v>
      </c>
    </row>
    <row r="1141" spans="1:12" ht="15" thickBot="1">
      <c r="A1141" s="102">
        <v>22</v>
      </c>
      <c r="B1141" s="75" t="s">
        <v>1085</v>
      </c>
      <c r="C1141" s="73"/>
      <c r="D1141" s="179"/>
      <c r="E1141" s="179"/>
      <c r="F1141" s="179"/>
      <c r="G1141" s="179">
        <v>3.2</v>
      </c>
      <c r="H1141" s="179"/>
      <c r="I1141" s="179"/>
      <c r="J1141" s="96">
        <f t="shared" si="91"/>
        <v>3.2</v>
      </c>
      <c r="L1141">
        <v>3.2</v>
      </c>
    </row>
    <row r="1142" spans="1:12" ht="15" thickBot="1">
      <c r="A1142" s="102">
        <v>23</v>
      </c>
      <c r="B1142" s="75" t="s">
        <v>1122</v>
      </c>
      <c r="C1142" s="73"/>
      <c r="D1142" s="179"/>
      <c r="E1142" s="179"/>
      <c r="F1142" s="179">
        <v>11.2</v>
      </c>
      <c r="G1142" s="179"/>
      <c r="H1142" s="179"/>
      <c r="I1142" s="179"/>
      <c r="J1142" s="96">
        <f t="shared" si="91"/>
        <v>11.2</v>
      </c>
      <c r="L1142">
        <v>11.2</v>
      </c>
    </row>
    <row r="1143" spans="1:12" s="53" customFormat="1" ht="15" thickBot="1">
      <c r="A1143" s="102">
        <v>24</v>
      </c>
      <c r="B1143" s="167" t="s">
        <v>1124</v>
      </c>
      <c r="C1143" s="166"/>
      <c r="D1143" s="179"/>
      <c r="E1143" s="179"/>
      <c r="F1143" s="179"/>
      <c r="G1143" s="149">
        <v>6.2</v>
      </c>
      <c r="H1143" s="179"/>
      <c r="I1143" s="179"/>
      <c r="J1143" s="96">
        <f t="shared" si="91"/>
        <v>6.2</v>
      </c>
      <c r="L1143" s="53">
        <v>6.2</v>
      </c>
    </row>
    <row r="1144" spans="1:12" s="53" customFormat="1" ht="15" thickBot="1">
      <c r="A1144" s="102">
        <v>25</v>
      </c>
      <c r="B1144" s="167" t="s">
        <v>1128</v>
      </c>
      <c r="C1144" s="166"/>
      <c r="D1144" s="179"/>
      <c r="E1144" s="179"/>
      <c r="F1144" s="179">
        <v>31.7</v>
      </c>
      <c r="G1144" s="179"/>
      <c r="H1144" s="179"/>
      <c r="I1144" s="179"/>
      <c r="J1144" s="96">
        <f t="shared" si="91"/>
        <v>31.7</v>
      </c>
      <c r="L1144" s="53">
        <v>31.7</v>
      </c>
    </row>
    <row r="1145" spans="1:12" s="53" customFormat="1" ht="15" thickBot="1">
      <c r="A1145" s="102">
        <v>26</v>
      </c>
      <c r="B1145" s="167" t="s">
        <v>1130</v>
      </c>
      <c r="C1145" s="166"/>
      <c r="D1145" s="179"/>
      <c r="E1145" s="179"/>
      <c r="F1145" s="179"/>
      <c r="G1145" s="149">
        <v>9.3000000000000007</v>
      </c>
      <c r="H1145" s="179"/>
      <c r="I1145" s="179"/>
      <c r="J1145" s="96">
        <f t="shared" si="91"/>
        <v>9.3000000000000007</v>
      </c>
      <c r="L1145" s="53">
        <v>9.3000000000000007</v>
      </c>
    </row>
    <row r="1146" spans="1:12" s="53" customFormat="1" ht="15" thickBot="1">
      <c r="A1146" s="102">
        <v>27</v>
      </c>
      <c r="B1146" s="167" t="s">
        <v>1191</v>
      </c>
      <c r="C1146" s="166"/>
      <c r="D1146" s="179"/>
      <c r="E1146" s="179"/>
      <c r="F1146" s="179"/>
      <c r="G1146" s="148">
        <v>12.4</v>
      </c>
      <c r="H1146" s="179"/>
      <c r="I1146" s="179"/>
      <c r="J1146" s="96">
        <f t="shared" si="91"/>
        <v>12.4</v>
      </c>
      <c r="L1146" s="53">
        <v>12.4</v>
      </c>
    </row>
    <row r="1147" spans="1:12" s="53" customFormat="1" ht="15" thickBot="1">
      <c r="A1147" s="102">
        <v>28</v>
      </c>
      <c r="B1147" s="167" t="s">
        <v>1192</v>
      </c>
      <c r="C1147" s="166"/>
      <c r="D1147" s="179"/>
      <c r="E1147" s="179"/>
      <c r="F1147" s="179"/>
      <c r="G1147" s="148">
        <v>11.5</v>
      </c>
      <c r="H1147" s="179"/>
      <c r="I1147" s="179"/>
      <c r="J1147" s="96">
        <f t="shared" si="91"/>
        <v>11.5</v>
      </c>
      <c r="L1147" s="53">
        <v>11.5</v>
      </c>
    </row>
    <row r="1148" spans="1:12" s="53" customFormat="1" ht="15" thickBot="1">
      <c r="A1148" s="102">
        <v>29</v>
      </c>
      <c r="B1148" s="167" t="s">
        <v>1193</v>
      </c>
      <c r="C1148" s="166"/>
      <c r="D1148" s="179"/>
      <c r="E1148" s="179"/>
      <c r="F1148" s="179"/>
      <c r="G1148" s="148">
        <v>13.1</v>
      </c>
      <c r="H1148" s="179"/>
      <c r="I1148" s="179"/>
      <c r="J1148" s="96">
        <f t="shared" si="91"/>
        <v>13.1</v>
      </c>
      <c r="L1148" s="53">
        <v>13.1</v>
      </c>
    </row>
    <row r="1149" spans="1:12" s="53" customFormat="1" ht="15" thickBot="1">
      <c r="A1149" s="102">
        <v>30</v>
      </c>
      <c r="B1149" s="167" t="s">
        <v>1197</v>
      </c>
      <c r="C1149" s="166"/>
      <c r="D1149" s="179"/>
      <c r="E1149" s="179"/>
      <c r="F1149" s="179"/>
      <c r="G1149" s="148">
        <v>13</v>
      </c>
      <c r="H1149" s="179"/>
      <c r="I1149" s="179"/>
      <c r="J1149" s="96">
        <f t="shared" si="91"/>
        <v>13</v>
      </c>
      <c r="L1149" s="53">
        <v>13</v>
      </c>
    </row>
    <row r="1150" spans="1:12" s="53" customFormat="1" ht="15" thickBot="1">
      <c r="A1150" s="102">
        <v>31</v>
      </c>
      <c r="B1150" s="167" t="s">
        <v>1199</v>
      </c>
      <c r="C1150" s="166"/>
      <c r="D1150" s="179"/>
      <c r="E1150" s="179"/>
      <c r="F1150" s="179"/>
      <c r="G1150" s="148">
        <v>13.3</v>
      </c>
      <c r="H1150" s="179"/>
      <c r="I1150" s="179"/>
      <c r="J1150" s="96">
        <f t="shared" si="91"/>
        <v>13.3</v>
      </c>
      <c r="L1150" s="53">
        <v>13.3</v>
      </c>
    </row>
    <row r="1151" spans="1:12" s="53" customFormat="1" ht="15" thickBot="1">
      <c r="A1151" s="102">
        <v>32</v>
      </c>
      <c r="B1151" s="167" t="s">
        <v>1144</v>
      </c>
      <c r="C1151" s="166"/>
      <c r="D1151" s="179"/>
      <c r="E1151" s="179"/>
      <c r="F1151" s="179">
        <v>12.3</v>
      </c>
      <c r="G1151" s="179"/>
      <c r="H1151" s="179"/>
      <c r="I1151" s="179"/>
      <c r="J1151" s="96">
        <f t="shared" si="91"/>
        <v>12.3</v>
      </c>
      <c r="L1151" s="53">
        <v>12.3</v>
      </c>
    </row>
    <row r="1152" spans="1:12" ht="15" thickBot="1">
      <c r="A1152" s="167"/>
      <c r="B1152" s="168" t="s">
        <v>886</v>
      </c>
      <c r="C1152" s="167"/>
      <c r="D1152" s="92"/>
      <c r="E1152" s="92">
        <f>SUM(E1120:E1151)</f>
        <v>28.5</v>
      </c>
      <c r="F1152" s="92">
        <f>SUM(F1120:F1151)</f>
        <v>379.29999999999995</v>
      </c>
      <c r="G1152" s="92">
        <f>SUM(G1120:G1151)</f>
        <v>141.30000000000001</v>
      </c>
      <c r="H1152" s="92">
        <f>SUM(H1120:H1151)</f>
        <v>0</v>
      </c>
      <c r="I1152" s="92">
        <f>SUM(I1120:I1151)</f>
        <v>0</v>
      </c>
      <c r="J1152" s="92"/>
      <c r="L1152">
        <f>SUM(L1120:L1151)</f>
        <v>549.09999999999991</v>
      </c>
    </row>
    <row r="1153" spans="1:12" ht="15" thickBot="1">
      <c r="A1153" s="204" t="s">
        <v>1025</v>
      </c>
      <c r="B1153" s="204"/>
      <c r="C1153" s="204"/>
      <c r="D1153" s="204"/>
      <c r="E1153" s="204"/>
      <c r="F1153" s="204"/>
      <c r="G1153" s="204"/>
      <c r="H1153" s="95"/>
      <c r="I1153" s="95"/>
      <c r="J1153" s="93">
        <f>SUM(J1120:J1152)</f>
        <v>549.09999999999991</v>
      </c>
    </row>
    <row r="1156" spans="1:12">
      <c r="A1156" t="s">
        <v>1268</v>
      </c>
    </row>
    <row r="1158" spans="1:12">
      <c r="A1158" s="92" t="s">
        <v>303</v>
      </c>
      <c r="B1158" s="93" t="s">
        <v>304</v>
      </c>
      <c r="C1158" s="94" t="s">
        <v>962</v>
      </c>
      <c r="D1158" s="93" t="s">
        <v>963</v>
      </c>
      <c r="E1158" s="93" t="s">
        <v>964</v>
      </c>
      <c r="F1158" s="93" t="s">
        <v>965</v>
      </c>
      <c r="G1158" s="93" t="s">
        <v>966</v>
      </c>
      <c r="H1158" s="93" t="s">
        <v>967</v>
      </c>
      <c r="I1158" s="93" t="s">
        <v>968</v>
      </c>
      <c r="J1158" s="93" t="s">
        <v>914</v>
      </c>
    </row>
    <row r="1159" spans="1:12">
      <c r="A1159" s="102">
        <v>1</v>
      </c>
      <c r="B1159" s="69" t="s">
        <v>1151</v>
      </c>
      <c r="C1159" s="96" t="s">
        <v>1150</v>
      </c>
      <c r="D1159" s="96"/>
      <c r="E1159" s="96"/>
      <c r="F1159" s="96"/>
      <c r="G1159" s="152">
        <v>3.6</v>
      </c>
      <c r="H1159" s="96"/>
      <c r="I1159" s="96"/>
      <c r="J1159" s="96">
        <v>3.6</v>
      </c>
      <c r="L1159">
        <v>3.6</v>
      </c>
    </row>
    <row r="1160" spans="1:12">
      <c r="A1160" s="102">
        <v>2</v>
      </c>
      <c r="B1160" s="69" t="s">
        <v>1153</v>
      </c>
      <c r="C1160" s="96" t="s">
        <v>1152</v>
      </c>
      <c r="D1160" s="96"/>
      <c r="E1160" s="96"/>
      <c r="F1160" s="96"/>
      <c r="G1160" s="97">
        <v>21.9</v>
      </c>
      <c r="H1160" s="96"/>
      <c r="I1160" s="96"/>
      <c r="J1160" s="96">
        <v>21.9</v>
      </c>
      <c r="L1160">
        <v>21.9</v>
      </c>
    </row>
    <row r="1161" spans="1:12">
      <c r="A1161" s="102">
        <v>3</v>
      </c>
      <c r="B1161" s="69" t="s">
        <v>1155</v>
      </c>
      <c r="C1161" s="96" t="s">
        <v>1154</v>
      </c>
      <c r="D1161" s="96"/>
      <c r="E1161" s="96"/>
      <c r="F1161" s="96"/>
      <c r="G1161" s="152">
        <v>3.4</v>
      </c>
      <c r="H1161" s="96"/>
      <c r="I1161" s="96"/>
      <c r="J1161" s="96">
        <v>3.4</v>
      </c>
      <c r="L1161">
        <v>3.4</v>
      </c>
    </row>
    <row r="1162" spans="1:12">
      <c r="A1162" s="102">
        <v>4</v>
      </c>
      <c r="B1162" s="69" t="s">
        <v>1144</v>
      </c>
      <c r="C1162" s="96" t="s">
        <v>1156</v>
      </c>
      <c r="D1162" s="96"/>
      <c r="E1162" s="96"/>
      <c r="F1162" s="96"/>
      <c r="G1162" s="142">
        <v>11.6</v>
      </c>
      <c r="H1162" s="96"/>
      <c r="I1162" s="96"/>
      <c r="J1162" s="96">
        <v>11.6</v>
      </c>
      <c r="L1162">
        <v>11.6</v>
      </c>
    </row>
    <row r="1163" spans="1:12" ht="15" thickBot="1">
      <c r="A1163" s="102">
        <v>5</v>
      </c>
      <c r="B1163" s="75" t="s">
        <v>1158</v>
      </c>
      <c r="C1163" s="73" t="s">
        <v>1157</v>
      </c>
      <c r="D1163" s="73"/>
      <c r="E1163" s="73"/>
      <c r="F1163" s="73">
        <v>12.2</v>
      </c>
      <c r="G1163" s="153"/>
      <c r="H1163" s="73"/>
      <c r="I1163" s="73"/>
      <c r="J1163" s="73">
        <v>12.2</v>
      </c>
      <c r="L1163">
        <v>12.2</v>
      </c>
    </row>
    <row r="1164" spans="1:12" ht="15" customHeight="1" thickBot="1">
      <c r="A1164" s="119"/>
      <c r="B1164" s="101" t="s">
        <v>886</v>
      </c>
      <c r="C1164" s="75"/>
      <c r="D1164" s="92"/>
      <c r="E1164" s="92"/>
      <c r="F1164" s="92">
        <f>SUM(F1159:F1163)</f>
        <v>12.2</v>
      </c>
      <c r="G1164" s="92">
        <f>SUM(G1159:G1163)</f>
        <v>40.5</v>
      </c>
      <c r="H1164" s="92">
        <f>SUM(H1159:H1163)</f>
        <v>0</v>
      </c>
      <c r="I1164" s="92">
        <f>SUM(I1159:I1163)</f>
        <v>0</v>
      </c>
      <c r="J1164" s="92"/>
      <c r="L1164">
        <f>SUM(L1159:L1163)</f>
        <v>52.7</v>
      </c>
    </row>
    <row r="1165" spans="1:12">
      <c r="A1165" s="204" t="s">
        <v>1269</v>
      </c>
      <c r="B1165" s="204"/>
      <c r="C1165" s="204"/>
      <c r="D1165" s="204"/>
      <c r="E1165" s="204"/>
      <c r="F1165" s="204"/>
      <c r="G1165" s="204"/>
      <c r="H1165" s="95"/>
      <c r="I1165" s="95"/>
      <c r="J1165" s="93">
        <f>SUM(J1159:J1164)</f>
        <v>52.7</v>
      </c>
    </row>
    <row r="1167" spans="1:12" s="53" customFormat="1"/>
    <row r="1168" spans="1:12" s="53" customFormat="1">
      <c r="A1168" s="53" t="s">
        <v>1272</v>
      </c>
    </row>
    <row r="1169" spans="1:12" s="53" customFormat="1" ht="15" thickBot="1"/>
    <row r="1170" spans="1:12" s="53" customFormat="1" ht="15" thickBot="1">
      <c r="A1170" s="92" t="s">
        <v>303</v>
      </c>
      <c r="B1170" s="93" t="s">
        <v>304</v>
      </c>
      <c r="C1170" s="94" t="s">
        <v>962</v>
      </c>
      <c r="D1170" s="93" t="s">
        <v>963</v>
      </c>
      <c r="E1170" s="93" t="s">
        <v>964</v>
      </c>
      <c r="F1170" s="93" t="s">
        <v>965</v>
      </c>
      <c r="G1170" s="93" t="s">
        <v>966</v>
      </c>
      <c r="H1170" s="93" t="s">
        <v>967</v>
      </c>
      <c r="I1170" s="93" t="s">
        <v>968</v>
      </c>
      <c r="J1170" s="93" t="s">
        <v>914</v>
      </c>
    </row>
    <row r="1171" spans="1:12" s="53" customFormat="1" ht="15" thickBot="1">
      <c r="A1171" s="102">
        <v>1</v>
      </c>
      <c r="B1171" s="69" t="s">
        <v>896</v>
      </c>
      <c r="C1171" s="96" t="s">
        <v>1202</v>
      </c>
      <c r="D1171" s="178"/>
      <c r="E1171" s="178"/>
      <c r="F1171" s="178">
        <v>100.6</v>
      </c>
      <c r="G1171" s="178"/>
      <c r="H1171" s="178"/>
      <c r="I1171" s="178"/>
      <c r="J1171" s="96">
        <f t="shared" ref="J1171:J1195" si="92">SUM(D1171:I1171)</f>
        <v>100.6</v>
      </c>
      <c r="L1171" s="53">
        <v>100.6</v>
      </c>
    </row>
    <row r="1172" spans="1:12" s="53" customFormat="1" ht="15" thickBot="1">
      <c r="A1172" s="102">
        <v>2</v>
      </c>
      <c r="B1172" s="69" t="s">
        <v>1106</v>
      </c>
      <c r="C1172" s="96" t="s">
        <v>1203</v>
      </c>
      <c r="D1172" s="178"/>
      <c r="E1172" s="178"/>
      <c r="F1172" s="178">
        <v>12</v>
      </c>
      <c r="G1172" s="178"/>
      <c r="H1172" s="178"/>
      <c r="I1172" s="178"/>
      <c r="J1172" s="96">
        <f t="shared" si="92"/>
        <v>12</v>
      </c>
      <c r="L1172" s="53">
        <v>12</v>
      </c>
    </row>
    <row r="1173" spans="1:12" s="53" customFormat="1" ht="15" thickBot="1">
      <c r="A1173" s="102">
        <v>3</v>
      </c>
      <c r="B1173" s="69" t="s">
        <v>1106</v>
      </c>
      <c r="C1173" s="96" t="s">
        <v>1204</v>
      </c>
      <c r="D1173" s="178"/>
      <c r="E1173" s="178"/>
      <c r="F1173" s="178">
        <v>8.8000000000000007</v>
      </c>
      <c r="G1173" s="178"/>
      <c r="H1173" s="178"/>
      <c r="I1173" s="178"/>
      <c r="J1173" s="96">
        <f t="shared" si="92"/>
        <v>8.8000000000000007</v>
      </c>
      <c r="L1173" s="53">
        <v>8.8000000000000007</v>
      </c>
    </row>
    <row r="1174" spans="1:12" s="53" customFormat="1" ht="15" thickBot="1">
      <c r="A1174" s="102">
        <v>4</v>
      </c>
      <c r="B1174" s="170" t="s">
        <v>1122</v>
      </c>
      <c r="C1174" s="172" t="s">
        <v>1205</v>
      </c>
      <c r="D1174" s="179"/>
      <c r="E1174" s="179"/>
      <c r="F1174" s="179">
        <v>5.6</v>
      </c>
      <c r="G1174" s="153"/>
      <c r="H1174" s="179"/>
      <c r="I1174" s="179"/>
      <c r="J1174" s="96">
        <f t="shared" si="92"/>
        <v>5.6</v>
      </c>
      <c r="L1174" s="53">
        <v>5.6</v>
      </c>
    </row>
    <row r="1175" spans="1:12" s="53" customFormat="1" ht="15" thickBot="1">
      <c r="A1175" s="102">
        <v>5</v>
      </c>
      <c r="B1175" s="170" t="s">
        <v>1085</v>
      </c>
      <c r="C1175" s="172" t="s">
        <v>1206</v>
      </c>
      <c r="D1175" s="179"/>
      <c r="E1175" s="179"/>
      <c r="F1175" s="179"/>
      <c r="G1175" s="179">
        <v>3.4</v>
      </c>
      <c r="H1175" s="179"/>
      <c r="I1175" s="179"/>
      <c r="J1175" s="96">
        <f t="shared" si="92"/>
        <v>3.4</v>
      </c>
      <c r="L1175" s="53">
        <v>3.4</v>
      </c>
    </row>
    <row r="1176" spans="1:12" s="53" customFormat="1" ht="15" thickBot="1">
      <c r="A1176" s="102">
        <v>6</v>
      </c>
      <c r="B1176" s="170" t="s">
        <v>1119</v>
      </c>
      <c r="C1176" s="172" t="s">
        <v>1207</v>
      </c>
      <c r="D1176" s="179"/>
      <c r="E1176" s="179"/>
      <c r="F1176" s="179">
        <v>7</v>
      </c>
      <c r="G1176" s="179"/>
      <c r="H1176" s="179"/>
      <c r="I1176" s="179"/>
      <c r="J1176" s="96">
        <f t="shared" si="92"/>
        <v>7</v>
      </c>
      <c r="L1176" s="53">
        <v>7</v>
      </c>
    </row>
    <row r="1177" spans="1:12" s="53" customFormat="1" ht="15" thickBot="1">
      <c r="A1177" s="102">
        <v>7</v>
      </c>
      <c r="B1177" s="170" t="s">
        <v>1089</v>
      </c>
      <c r="C1177" s="172" t="s">
        <v>1208</v>
      </c>
      <c r="D1177" s="179"/>
      <c r="E1177" s="179"/>
      <c r="F1177" s="179"/>
      <c r="G1177" s="149">
        <v>2.4</v>
      </c>
      <c r="H1177" s="179"/>
      <c r="I1177" s="179"/>
      <c r="J1177" s="96">
        <f t="shared" si="92"/>
        <v>2.4</v>
      </c>
      <c r="L1177" s="53">
        <v>2.4</v>
      </c>
    </row>
    <row r="1178" spans="1:12" s="53" customFormat="1" ht="15" thickBot="1">
      <c r="A1178" s="102">
        <v>8</v>
      </c>
      <c r="B1178" s="170" t="s">
        <v>1117</v>
      </c>
      <c r="C1178" s="172" t="s">
        <v>1209</v>
      </c>
      <c r="D1178" s="179"/>
      <c r="E1178" s="179"/>
      <c r="F1178" s="179"/>
      <c r="G1178" s="148">
        <v>6</v>
      </c>
      <c r="H1178" s="179"/>
      <c r="I1178" s="179"/>
      <c r="J1178" s="96">
        <f t="shared" si="92"/>
        <v>6</v>
      </c>
      <c r="L1178" s="53">
        <v>6</v>
      </c>
    </row>
    <row r="1179" spans="1:12" s="53" customFormat="1" ht="15" thickBot="1">
      <c r="A1179" s="102">
        <v>9</v>
      </c>
      <c r="B1179" s="170" t="s">
        <v>1115</v>
      </c>
      <c r="C1179" s="172" t="s">
        <v>1210</v>
      </c>
      <c r="D1179" s="179"/>
      <c r="E1179" s="179"/>
      <c r="F1179" s="179">
        <v>4.4000000000000004</v>
      </c>
      <c r="G1179" s="153"/>
      <c r="H1179" s="179"/>
      <c r="I1179" s="179"/>
      <c r="J1179" s="96">
        <f t="shared" si="92"/>
        <v>4.4000000000000004</v>
      </c>
      <c r="L1179" s="53">
        <v>4.4000000000000004</v>
      </c>
    </row>
    <row r="1180" spans="1:12" s="53" customFormat="1" ht="15" thickBot="1">
      <c r="A1180" s="102">
        <v>10</v>
      </c>
      <c r="B1180" s="170" t="s">
        <v>1108</v>
      </c>
      <c r="C1180" s="172" t="s">
        <v>1211</v>
      </c>
      <c r="D1180" s="179"/>
      <c r="E1180" s="179"/>
      <c r="F1180" s="179">
        <v>3.4</v>
      </c>
      <c r="G1180" s="153"/>
      <c r="H1180" s="179"/>
      <c r="I1180" s="179"/>
      <c r="J1180" s="96">
        <f t="shared" si="92"/>
        <v>3.4</v>
      </c>
      <c r="L1180" s="53">
        <v>3.4</v>
      </c>
    </row>
    <row r="1181" spans="1:12" s="53" customFormat="1" ht="15" thickBot="1">
      <c r="A1181" s="102">
        <v>11</v>
      </c>
      <c r="B1181" s="170" t="s">
        <v>1213</v>
      </c>
      <c r="C1181" s="172" t="s">
        <v>1212</v>
      </c>
      <c r="D1181" s="179"/>
      <c r="E1181" s="179"/>
      <c r="F1181" s="179">
        <v>10.4</v>
      </c>
      <c r="G1181" s="179"/>
      <c r="H1181" s="179"/>
      <c r="I1181" s="179"/>
      <c r="J1181" s="96">
        <f t="shared" si="92"/>
        <v>10.4</v>
      </c>
      <c r="L1181" s="53">
        <v>10.4</v>
      </c>
    </row>
    <row r="1182" spans="1:12" s="53" customFormat="1" ht="15" thickBot="1">
      <c r="A1182" s="102">
        <v>12</v>
      </c>
      <c r="B1182" s="170" t="s">
        <v>901</v>
      </c>
      <c r="C1182" s="172" t="s">
        <v>1214</v>
      </c>
      <c r="D1182" s="179"/>
      <c r="E1182" s="179"/>
      <c r="F1182" s="179">
        <v>5.2</v>
      </c>
      <c r="G1182" s="179"/>
      <c r="H1182" s="179"/>
      <c r="I1182" s="179"/>
      <c r="J1182" s="96">
        <f t="shared" si="92"/>
        <v>5.2</v>
      </c>
      <c r="L1182" s="53">
        <v>5.2</v>
      </c>
    </row>
    <row r="1183" spans="1:12" s="53" customFormat="1" ht="15" thickBot="1">
      <c r="A1183" s="102">
        <v>13</v>
      </c>
      <c r="B1183" s="170" t="s">
        <v>1216</v>
      </c>
      <c r="C1183" s="172" t="s">
        <v>1215</v>
      </c>
      <c r="D1183" s="179"/>
      <c r="E1183" s="179"/>
      <c r="F1183" s="179">
        <v>22.7</v>
      </c>
      <c r="G1183" s="179"/>
      <c r="H1183" s="179"/>
      <c r="I1183" s="179"/>
      <c r="J1183" s="96">
        <f t="shared" si="92"/>
        <v>22.7</v>
      </c>
      <c r="L1183" s="53">
        <v>22.7</v>
      </c>
    </row>
    <row r="1184" spans="1:12" s="53" customFormat="1" ht="15" thickBot="1">
      <c r="A1184" s="102">
        <v>14</v>
      </c>
      <c r="B1184" s="170" t="s">
        <v>1218</v>
      </c>
      <c r="C1184" s="172" t="s">
        <v>1217</v>
      </c>
      <c r="D1184" s="179"/>
      <c r="E1184" s="179"/>
      <c r="F1184" s="179">
        <v>29</v>
      </c>
      <c r="G1184" s="179"/>
      <c r="H1184" s="179"/>
      <c r="I1184" s="179"/>
      <c r="J1184" s="96">
        <f t="shared" si="92"/>
        <v>29</v>
      </c>
      <c r="L1184" s="53">
        <v>29</v>
      </c>
    </row>
    <row r="1185" spans="1:12" s="53" customFormat="1" ht="15" thickBot="1">
      <c r="A1185" s="102">
        <v>15</v>
      </c>
      <c r="B1185" s="170" t="s">
        <v>1220</v>
      </c>
      <c r="C1185" s="172" t="s">
        <v>1219</v>
      </c>
      <c r="D1185" s="179"/>
      <c r="E1185" s="179"/>
      <c r="F1185" s="179">
        <v>59.2</v>
      </c>
      <c r="G1185" s="179"/>
      <c r="H1185" s="179"/>
      <c r="I1185" s="179"/>
      <c r="J1185" s="96">
        <f t="shared" si="92"/>
        <v>59.2</v>
      </c>
      <c r="L1185" s="53">
        <v>59.2</v>
      </c>
    </row>
    <row r="1186" spans="1:12" s="53" customFormat="1" ht="15" thickBot="1">
      <c r="A1186" s="102">
        <v>16</v>
      </c>
      <c r="B1186" s="170" t="s">
        <v>1113</v>
      </c>
      <c r="C1186" s="172" t="s">
        <v>1221</v>
      </c>
      <c r="D1186" s="179"/>
      <c r="E1186" s="179"/>
      <c r="F1186" s="179">
        <v>14.5</v>
      </c>
      <c r="G1186" s="179"/>
      <c r="H1186" s="179"/>
      <c r="I1186" s="179"/>
      <c r="J1186" s="96">
        <f t="shared" si="92"/>
        <v>14.5</v>
      </c>
      <c r="L1186" s="53">
        <v>14.5</v>
      </c>
    </row>
    <row r="1187" spans="1:12" s="53" customFormat="1" ht="15" thickBot="1">
      <c r="A1187" s="102">
        <v>17</v>
      </c>
      <c r="B1187" s="170" t="s">
        <v>1144</v>
      </c>
      <c r="C1187" s="172" t="s">
        <v>1222</v>
      </c>
      <c r="D1187" s="179"/>
      <c r="E1187" s="179"/>
      <c r="F1187" s="179">
        <v>14.5</v>
      </c>
      <c r="G1187" s="179"/>
      <c r="H1187" s="179"/>
      <c r="I1187" s="179"/>
      <c r="J1187" s="96">
        <f t="shared" si="92"/>
        <v>14.5</v>
      </c>
      <c r="L1187" s="53">
        <v>14.5</v>
      </c>
    </row>
    <row r="1188" spans="1:12" s="53" customFormat="1" ht="15" thickBot="1">
      <c r="A1188" s="102">
        <v>18</v>
      </c>
      <c r="B1188" s="170" t="s">
        <v>1218</v>
      </c>
      <c r="C1188" s="172" t="s">
        <v>1223</v>
      </c>
      <c r="D1188" s="179"/>
      <c r="E1188" s="179"/>
      <c r="F1188" s="179">
        <v>29</v>
      </c>
      <c r="G1188" s="179"/>
      <c r="H1188" s="179"/>
      <c r="I1188" s="179"/>
      <c r="J1188" s="96">
        <f t="shared" si="92"/>
        <v>29</v>
      </c>
      <c r="L1188" s="53">
        <v>29</v>
      </c>
    </row>
    <row r="1189" spans="1:12" s="53" customFormat="1" ht="15" thickBot="1">
      <c r="A1189" s="102">
        <v>19</v>
      </c>
      <c r="B1189" s="170" t="s">
        <v>1218</v>
      </c>
      <c r="C1189" s="172" t="s">
        <v>1224</v>
      </c>
      <c r="D1189" s="179"/>
      <c r="E1189" s="179"/>
      <c r="F1189" s="179">
        <v>29</v>
      </c>
      <c r="G1189" s="179"/>
      <c r="H1189" s="179"/>
      <c r="I1189" s="179"/>
      <c r="J1189" s="96">
        <f t="shared" si="92"/>
        <v>29</v>
      </c>
      <c r="L1189" s="53">
        <v>29</v>
      </c>
    </row>
    <row r="1190" spans="1:12" s="53" customFormat="1" ht="15" thickBot="1">
      <c r="A1190" s="102">
        <v>20</v>
      </c>
      <c r="B1190" s="170" t="s">
        <v>1218</v>
      </c>
      <c r="C1190" s="172" t="s">
        <v>1225</v>
      </c>
      <c r="D1190" s="179"/>
      <c r="E1190" s="179"/>
      <c r="F1190" s="179">
        <v>29.8</v>
      </c>
      <c r="G1190" s="179"/>
      <c r="H1190" s="179"/>
      <c r="I1190" s="179"/>
      <c r="J1190" s="96">
        <f t="shared" si="92"/>
        <v>29.8</v>
      </c>
      <c r="L1190" s="53">
        <v>29.8</v>
      </c>
    </row>
    <row r="1191" spans="1:12" s="53" customFormat="1" ht="15" thickBot="1">
      <c r="A1191" s="102">
        <v>21</v>
      </c>
      <c r="B1191" s="170" t="s">
        <v>1227</v>
      </c>
      <c r="C1191" s="172" t="s">
        <v>1226</v>
      </c>
      <c r="D1191" s="179"/>
      <c r="E1191" s="179"/>
      <c r="F1191" s="179"/>
      <c r="G1191" s="179">
        <v>28</v>
      </c>
      <c r="H1191" s="179"/>
      <c r="I1191" s="179"/>
      <c r="J1191" s="96">
        <f t="shared" si="92"/>
        <v>28</v>
      </c>
      <c r="L1191" s="53">
        <v>28</v>
      </c>
    </row>
    <row r="1192" spans="1:12" s="53" customFormat="1" ht="15" thickBot="1">
      <c r="A1192" s="102">
        <v>22</v>
      </c>
      <c r="B1192" s="170" t="s">
        <v>1229</v>
      </c>
      <c r="C1192" s="172" t="s">
        <v>1228</v>
      </c>
      <c r="D1192" s="179"/>
      <c r="E1192" s="179"/>
      <c r="F1192" s="179"/>
      <c r="G1192" s="149">
        <v>8.6999999999999993</v>
      </c>
      <c r="H1192" s="179"/>
      <c r="I1192" s="179"/>
      <c r="J1192" s="96">
        <f t="shared" si="92"/>
        <v>8.6999999999999993</v>
      </c>
      <c r="L1192" s="53">
        <v>8.6999999999999993</v>
      </c>
    </row>
    <row r="1193" spans="1:12" s="53" customFormat="1" ht="15" thickBot="1">
      <c r="A1193" s="102">
        <v>23</v>
      </c>
      <c r="B1193" s="170" t="s">
        <v>1100</v>
      </c>
      <c r="C1193" s="172" t="s">
        <v>1230</v>
      </c>
      <c r="D1193" s="179"/>
      <c r="E1193" s="179"/>
      <c r="F1193" s="179">
        <v>16.899999999999999</v>
      </c>
      <c r="G1193" s="179"/>
      <c r="H1193" s="179"/>
      <c r="I1193" s="179"/>
      <c r="J1193" s="96">
        <f t="shared" si="92"/>
        <v>16.899999999999999</v>
      </c>
      <c r="L1193" s="53">
        <v>16.899999999999999</v>
      </c>
    </row>
    <row r="1194" spans="1:12" s="53" customFormat="1" ht="15" thickBot="1">
      <c r="A1194" s="102">
        <v>24</v>
      </c>
      <c r="B1194" s="170" t="s">
        <v>1148</v>
      </c>
      <c r="C1194" s="172" t="s">
        <v>1147</v>
      </c>
      <c r="D1194" s="179"/>
      <c r="E1194" s="179"/>
      <c r="F1194" s="179"/>
      <c r="G1194" s="148">
        <v>19.3</v>
      </c>
      <c r="H1194" s="179"/>
      <c r="I1194" s="179"/>
      <c r="J1194" s="96">
        <f t="shared" si="92"/>
        <v>19.3</v>
      </c>
      <c r="L1194" s="53">
        <v>19.3</v>
      </c>
    </row>
    <row r="1195" spans="1:12" s="53" customFormat="1" ht="15" thickBot="1">
      <c r="A1195" s="102">
        <v>25</v>
      </c>
      <c r="B1195" s="170" t="s">
        <v>1146</v>
      </c>
      <c r="C1195" s="172" t="s">
        <v>1231</v>
      </c>
      <c r="D1195" s="179"/>
      <c r="E1195" s="179"/>
      <c r="F1195" s="179"/>
      <c r="G1195" s="148">
        <v>11.1</v>
      </c>
      <c r="H1195" s="179"/>
      <c r="I1195" s="179"/>
      <c r="J1195" s="96">
        <f t="shared" si="92"/>
        <v>11.1</v>
      </c>
      <c r="L1195" s="53">
        <v>11.1</v>
      </c>
    </row>
    <row r="1196" spans="1:12" s="53" customFormat="1" ht="15" thickBot="1">
      <c r="A1196" s="119"/>
      <c r="B1196" s="171" t="s">
        <v>886</v>
      </c>
      <c r="C1196" s="170"/>
      <c r="D1196" s="92"/>
      <c r="E1196" s="92">
        <f>SUM(E1171:E1195)</f>
        <v>0</v>
      </c>
      <c r="F1196" s="92">
        <f>SUM(F1171:F1195)</f>
        <v>402</v>
      </c>
      <c r="G1196" s="92">
        <f>SUM(G1171:G1195)</f>
        <v>78.899999999999991</v>
      </c>
      <c r="H1196" s="92">
        <f>SUM(H1171:H1195)</f>
        <v>0</v>
      </c>
      <c r="I1196" s="92">
        <f t="shared" ref="I1196" si="93">SUM(I1171:I1195)</f>
        <v>0</v>
      </c>
      <c r="J1196" s="92"/>
      <c r="L1196" s="53">
        <f>SUM(L1171:L1195)</f>
        <v>480.9</v>
      </c>
    </row>
    <row r="1197" spans="1:12" s="53" customFormat="1" ht="15" thickBot="1">
      <c r="A1197" s="204" t="s">
        <v>1274</v>
      </c>
      <c r="B1197" s="204"/>
      <c r="C1197" s="204"/>
      <c r="D1197" s="204"/>
      <c r="E1197" s="204"/>
      <c r="F1197" s="204"/>
      <c r="G1197" s="204"/>
      <c r="H1197" s="95"/>
      <c r="I1197" s="95"/>
      <c r="J1197" s="93">
        <f>SUM(J1171:J1196)</f>
        <v>480.9</v>
      </c>
    </row>
    <row r="1198" spans="1:12" s="53" customFormat="1"/>
    <row r="1199" spans="1:12" s="53" customFormat="1"/>
    <row r="1201" spans="1:12" s="53" customFormat="1">
      <c r="A1201" s="53" t="s">
        <v>1273</v>
      </c>
    </row>
    <row r="1202" spans="1:12" s="53" customFormat="1" ht="15" thickBot="1"/>
    <row r="1203" spans="1:12" s="53" customFormat="1" ht="15" thickBot="1">
      <c r="A1203" s="92" t="s">
        <v>303</v>
      </c>
      <c r="B1203" s="93" t="s">
        <v>304</v>
      </c>
      <c r="C1203" s="94" t="s">
        <v>962</v>
      </c>
      <c r="D1203" s="93" t="s">
        <v>963</v>
      </c>
      <c r="E1203" s="93" t="s">
        <v>964</v>
      </c>
      <c r="F1203" s="93" t="s">
        <v>965</v>
      </c>
      <c r="G1203" s="93" t="s">
        <v>966</v>
      </c>
      <c r="H1203" s="93" t="s">
        <v>967</v>
      </c>
      <c r="I1203" s="93" t="s">
        <v>968</v>
      </c>
      <c r="J1203" s="93" t="s">
        <v>914</v>
      </c>
    </row>
    <row r="1204" spans="1:12" s="53" customFormat="1" ht="15" thickBot="1">
      <c r="A1204" s="102">
        <v>1</v>
      </c>
      <c r="B1204" s="69" t="s">
        <v>1233</v>
      </c>
      <c r="C1204" s="96" t="s">
        <v>1194</v>
      </c>
      <c r="D1204" s="178"/>
      <c r="E1204" s="178"/>
      <c r="F1204" s="178"/>
      <c r="G1204" s="178"/>
      <c r="H1204" s="178">
        <v>40.1</v>
      </c>
      <c r="I1204" s="178"/>
      <c r="J1204" s="96">
        <f t="shared" ref="J1204:J1229" si="94">SUM(D1204:I1204)</f>
        <v>40.1</v>
      </c>
      <c r="L1204" s="53">
        <v>40.1</v>
      </c>
    </row>
    <row r="1205" spans="1:12" s="53" customFormat="1" ht="15" thickBot="1">
      <c r="A1205" s="102">
        <v>2</v>
      </c>
      <c r="B1205" s="69" t="s">
        <v>1151</v>
      </c>
      <c r="C1205" s="96" t="s">
        <v>1196</v>
      </c>
      <c r="D1205" s="178"/>
      <c r="E1205" s="178"/>
      <c r="F1205" s="178"/>
      <c r="G1205" s="178"/>
      <c r="H1205" s="178">
        <v>3.3</v>
      </c>
      <c r="I1205" s="178"/>
      <c r="J1205" s="96">
        <f t="shared" si="94"/>
        <v>3.3</v>
      </c>
      <c r="L1205" s="53">
        <v>3.3</v>
      </c>
    </row>
    <row r="1206" spans="1:12" s="53" customFormat="1" ht="15" thickBot="1">
      <c r="A1206" s="102">
        <v>3</v>
      </c>
      <c r="B1206" s="69" t="s">
        <v>1164</v>
      </c>
      <c r="C1206" s="96" t="s">
        <v>1234</v>
      </c>
      <c r="D1206" s="178"/>
      <c r="E1206" s="178"/>
      <c r="F1206" s="178"/>
      <c r="G1206" s="143">
        <v>11.7</v>
      </c>
      <c r="H1206" s="178"/>
      <c r="I1206" s="178"/>
      <c r="J1206" s="96">
        <f t="shared" si="94"/>
        <v>11.7</v>
      </c>
      <c r="L1206" s="53">
        <v>11.7</v>
      </c>
    </row>
    <row r="1207" spans="1:12" s="53" customFormat="1" ht="15" thickBot="1">
      <c r="A1207" s="102">
        <v>4</v>
      </c>
      <c r="B1207" s="69" t="s">
        <v>1236</v>
      </c>
      <c r="C1207" s="96" t="s">
        <v>1235</v>
      </c>
      <c r="D1207" s="178"/>
      <c r="E1207" s="178"/>
      <c r="F1207" s="178"/>
      <c r="G1207" s="143">
        <v>13</v>
      </c>
      <c r="H1207" s="178"/>
      <c r="I1207" s="178"/>
      <c r="J1207" s="96">
        <f t="shared" si="94"/>
        <v>13</v>
      </c>
      <c r="L1207" s="53">
        <v>13</v>
      </c>
    </row>
    <row r="1208" spans="1:12" s="53" customFormat="1" ht="15" thickBot="1">
      <c r="A1208" s="102">
        <v>5</v>
      </c>
      <c r="B1208" s="167" t="s">
        <v>1238</v>
      </c>
      <c r="C1208" s="166" t="s">
        <v>1237</v>
      </c>
      <c r="D1208" s="179"/>
      <c r="E1208" s="179"/>
      <c r="F1208" s="148">
        <v>11.1</v>
      </c>
      <c r="G1208" s="179"/>
      <c r="H1208" s="179"/>
      <c r="I1208" s="179"/>
      <c r="J1208" s="96">
        <f t="shared" si="94"/>
        <v>11.1</v>
      </c>
      <c r="L1208" s="53">
        <v>11.1</v>
      </c>
    </row>
    <row r="1209" spans="1:12" s="53" customFormat="1" ht="15" thickBot="1">
      <c r="A1209" s="102">
        <v>6</v>
      </c>
      <c r="B1209" s="167" t="s">
        <v>1233</v>
      </c>
      <c r="C1209" s="166" t="s">
        <v>1239</v>
      </c>
      <c r="D1209" s="179"/>
      <c r="E1209" s="179"/>
      <c r="F1209" s="179"/>
      <c r="G1209" s="179"/>
      <c r="H1209" s="179">
        <v>21</v>
      </c>
      <c r="I1209" s="179"/>
      <c r="J1209" s="96">
        <f t="shared" si="94"/>
        <v>21</v>
      </c>
      <c r="L1209" s="53">
        <v>21</v>
      </c>
    </row>
    <row r="1210" spans="1:12" s="53" customFormat="1" ht="15" thickBot="1">
      <c r="A1210" s="102">
        <v>7</v>
      </c>
      <c r="B1210" s="167" t="s">
        <v>1085</v>
      </c>
      <c r="C1210" s="166" t="s">
        <v>1240</v>
      </c>
      <c r="D1210" s="179"/>
      <c r="E1210" s="179"/>
      <c r="F1210" s="179"/>
      <c r="G1210" s="153">
        <v>2.2999999999999998</v>
      </c>
      <c r="H1210" s="179"/>
      <c r="I1210" s="179"/>
      <c r="J1210" s="96">
        <f t="shared" si="94"/>
        <v>2.2999999999999998</v>
      </c>
      <c r="L1210" s="53">
        <v>2.2999999999999998</v>
      </c>
    </row>
    <row r="1211" spans="1:12" s="53" customFormat="1" ht="15" thickBot="1">
      <c r="A1211" s="102">
        <v>8</v>
      </c>
      <c r="B1211" s="167" t="s">
        <v>1242</v>
      </c>
      <c r="C1211" s="166" t="s">
        <v>1241</v>
      </c>
      <c r="D1211" s="179"/>
      <c r="E1211" s="179"/>
      <c r="F1211" s="179"/>
      <c r="G1211" s="179">
        <v>2.4</v>
      </c>
      <c r="H1211" s="179"/>
      <c r="I1211" s="179"/>
      <c r="J1211" s="96">
        <f t="shared" si="94"/>
        <v>2.4</v>
      </c>
      <c r="L1211" s="53">
        <v>2.4</v>
      </c>
    </row>
    <row r="1212" spans="1:12" s="53" customFormat="1" ht="15" thickBot="1">
      <c r="A1212" s="102">
        <v>9</v>
      </c>
      <c r="B1212" s="167" t="s">
        <v>897</v>
      </c>
      <c r="C1212" s="166" t="s">
        <v>1200</v>
      </c>
      <c r="D1212" s="179"/>
      <c r="E1212" s="179"/>
      <c r="F1212" s="179"/>
      <c r="G1212" s="179">
        <v>3</v>
      </c>
      <c r="H1212" s="179"/>
      <c r="I1212" s="179"/>
      <c r="J1212" s="96">
        <f t="shared" si="94"/>
        <v>3</v>
      </c>
      <c r="L1212" s="53">
        <v>3</v>
      </c>
    </row>
    <row r="1213" spans="1:12" s="53" customFormat="1" ht="15" thickBot="1">
      <c r="A1213" s="102">
        <v>10</v>
      </c>
      <c r="B1213" s="167" t="s">
        <v>1244</v>
      </c>
      <c r="C1213" s="166" t="s">
        <v>1243</v>
      </c>
      <c r="D1213" s="179"/>
      <c r="E1213" s="179"/>
      <c r="F1213" s="179">
        <v>10.1</v>
      </c>
      <c r="G1213" s="179"/>
      <c r="H1213" s="179"/>
      <c r="I1213" s="179"/>
      <c r="J1213" s="96">
        <f t="shared" si="94"/>
        <v>10.1</v>
      </c>
      <c r="L1213" s="53">
        <v>10.1</v>
      </c>
    </row>
    <row r="1214" spans="1:12" s="53" customFormat="1" ht="15" thickBot="1">
      <c r="A1214" s="102">
        <v>11</v>
      </c>
      <c r="B1214" s="167" t="s">
        <v>1246</v>
      </c>
      <c r="C1214" s="166" t="s">
        <v>1245</v>
      </c>
      <c r="D1214" s="179"/>
      <c r="E1214" s="179"/>
      <c r="F1214" s="179"/>
      <c r="G1214" s="179">
        <v>8.6999999999999993</v>
      </c>
      <c r="H1214" s="179"/>
      <c r="I1214" s="179"/>
      <c r="J1214" s="96">
        <f t="shared" si="94"/>
        <v>8.6999999999999993</v>
      </c>
      <c r="L1214" s="53">
        <v>8.6999999999999993</v>
      </c>
    </row>
    <row r="1215" spans="1:12" s="53" customFormat="1" ht="15" thickBot="1">
      <c r="A1215" s="102">
        <v>12</v>
      </c>
      <c r="B1215" s="167" t="s">
        <v>1140</v>
      </c>
      <c r="C1215" s="166" t="s">
        <v>1247</v>
      </c>
      <c r="D1215" s="179"/>
      <c r="E1215" s="179"/>
      <c r="F1215" s="179"/>
      <c r="G1215" s="179">
        <v>5.7</v>
      </c>
      <c r="H1215" s="179"/>
      <c r="I1215" s="179"/>
      <c r="J1215" s="96">
        <f t="shared" si="94"/>
        <v>5.7</v>
      </c>
      <c r="L1215" s="53">
        <v>5.7</v>
      </c>
    </row>
    <row r="1216" spans="1:12" s="53" customFormat="1" ht="15" thickBot="1">
      <c r="A1216" s="102">
        <v>13</v>
      </c>
      <c r="B1216" s="167" t="s">
        <v>1249</v>
      </c>
      <c r="C1216" s="166" t="s">
        <v>1248</v>
      </c>
      <c r="D1216" s="179"/>
      <c r="E1216" s="179"/>
      <c r="F1216" s="179"/>
      <c r="G1216" s="179">
        <v>7</v>
      </c>
      <c r="H1216" s="179"/>
      <c r="I1216" s="179"/>
      <c r="J1216" s="96">
        <f t="shared" si="94"/>
        <v>7</v>
      </c>
      <c r="L1216" s="53">
        <v>7</v>
      </c>
    </row>
    <row r="1217" spans="1:12" s="53" customFormat="1" ht="15" thickBot="1">
      <c r="A1217" s="102">
        <v>14</v>
      </c>
      <c r="B1217" s="167" t="s">
        <v>1251</v>
      </c>
      <c r="C1217" s="166" t="s">
        <v>1250</v>
      </c>
      <c r="D1217" s="179"/>
      <c r="E1217" s="179"/>
      <c r="F1217" s="179"/>
      <c r="G1217" s="179"/>
      <c r="H1217" s="179">
        <v>10.050000000000001</v>
      </c>
      <c r="I1217" s="179"/>
      <c r="J1217" s="96">
        <v>10.050000000000001</v>
      </c>
      <c r="L1217" s="53">
        <v>77.400000000000006</v>
      </c>
    </row>
    <row r="1218" spans="1:12" s="53" customFormat="1" ht="15" thickBot="1">
      <c r="A1218" s="102">
        <v>15</v>
      </c>
      <c r="B1218" s="167" t="s">
        <v>1151</v>
      </c>
      <c r="C1218" s="166" t="s">
        <v>1252</v>
      </c>
      <c r="D1218" s="179"/>
      <c r="E1218" s="179"/>
      <c r="F1218" s="179"/>
      <c r="G1218" s="179"/>
      <c r="H1218" s="179">
        <v>11.4</v>
      </c>
      <c r="I1218" s="179"/>
      <c r="J1218" s="96">
        <f t="shared" si="94"/>
        <v>11.4</v>
      </c>
      <c r="L1218" s="53">
        <v>11.4</v>
      </c>
    </row>
    <row r="1219" spans="1:12" s="53" customFormat="1" ht="15" thickBot="1">
      <c r="A1219" s="102">
        <v>16</v>
      </c>
      <c r="B1219" s="167" t="s">
        <v>1233</v>
      </c>
      <c r="C1219" s="166" t="s">
        <v>1253</v>
      </c>
      <c r="D1219" s="179"/>
      <c r="E1219" s="179"/>
      <c r="F1219" s="179"/>
      <c r="G1219" s="179"/>
      <c r="H1219" s="179">
        <v>21.2</v>
      </c>
      <c r="I1219" s="179"/>
      <c r="J1219" s="96">
        <f t="shared" si="94"/>
        <v>21.2</v>
      </c>
      <c r="L1219" s="53">
        <v>21.2</v>
      </c>
    </row>
    <row r="1220" spans="1:12" s="53" customFormat="1" ht="15" thickBot="1">
      <c r="A1220" s="102">
        <v>17</v>
      </c>
      <c r="B1220" s="167" t="s">
        <v>1233</v>
      </c>
      <c r="C1220" s="166" t="s">
        <v>1150</v>
      </c>
      <c r="D1220" s="179"/>
      <c r="E1220" s="179"/>
      <c r="F1220" s="179"/>
      <c r="G1220" s="179"/>
      <c r="H1220" s="179">
        <v>32.5</v>
      </c>
      <c r="I1220" s="179"/>
      <c r="J1220" s="96">
        <f t="shared" si="94"/>
        <v>32.5</v>
      </c>
      <c r="L1220" s="53">
        <v>32.5</v>
      </c>
    </row>
    <row r="1221" spans="1:12" s="53" customFormat="1" ht="15" thickBot="1">
      <c r="A1221" s="102">
        <v>18</v>
      </c>
      <c r="B1221" s="167" t="s">
        <v>1140</v>
      </c>
      <c r="C1221" s="166" t="s">
        <v>1152</v>
      </c>
      <c r="D1221" s="179"/>
      <c r="E1221" s="179"/>
      <c r="F1221" s="179"/>
      <c r="G1221" s="179">
        <v>10.6</v>
      </c>
      <c r="H1221" s="179"/>
      <c r="I1221" s="179"/>
      <c r="J1221" s="96">
        <f t="shared" si="94"/>
        <v>10.6</v>
      </c>
      <c r="L1221" s="53">
        <v>10.6</v>
      </c>
    </row>
    <row r="1222" spans="1:12" s="53" customFormat="1" ht="15" thickBot="1">
      <c r="A1222" s="102">
        <v>19</v>
      </c>
      <c r="B1222" s="167" t="s">
        <v>1164</v>
      </c>
      <c r="C1222" s="166" t="s">
        <v>1143</v>
      </c>
      <c r="D1222" s="179"/>
      <c r="E1222" s="179"/>
      <c r="F1222" s="179"/>
      <c r="G1222" s="148">
        <v>11.1</v>
      </c>
      <c r="H1222" s="179"/>
      <c r="I1222" s="179"/>
      <c r="J1222" s="96">
        <f t="shared" si="94"/>
        <v>11.1</v>
      </c>
      <c r="L1222" s="53">
        <v>11.1</v>
      </c>
    </row>
    <row r="1223" spans="1:12" s="53" customFormat="1" ht="15" thickBot="1">
      <c r="A1223" s="102">
        <v>20</v>
      </c>
      <c r="B1223" s="167" t="s">
        <v>1233</v>
      </c>
      <c r="C1223" s="166" t="s">
        <v>1145</v>
      </c>
      <c r="D1223" s="179"/>
      <c r="E1223" s="179"/>
      <c r="F1223" s="179"/>
      <c r="G1223" s="179"/>
      <c r="H1223" s="179">
        <v>10.6</v>
      </c>
      <c r="I1223" s="179"/>
      <c r="J1223" s="96">
        <f t="shared" si="94"/>
        <v>10.6</v>
      </c>
      <c r="L1223" s="53">
        <v>10.6</v>
      </c>
    </row>
    <row r="1224" spans="1:12" s="53" customFormat="1" ht="15" thickBot="1">
      <c r="A1224" s="102">
        <v>21</v>
      </c>
      <c r="B1224" s="167" t="s">
        <v>1199</v>
      </c>
      <c r="C1224" s="166" t="s">
        <v>1231</v>
      </c>
      <c r="D1224" s="179"/>
      <c r="E1224" s="179"/>
      <c r="F1224" s="179"/>
      <c r="G1224" s="148">
        <v>13.3</v>
      </c>
      <c r="H1224" s="179"/>
      <c r="I1224" s="179"/>
      <c r="J1224" s="96">
        <f t="shared" si="94"/>
        <v>13.3</v>
      </c>
      <c r="L1224" s="53">
        <v>13.3</v>
      </c>
    </row>
    <row r="1225" spans="1:12" s="53" customFormat="1" ht="15" thickBot="1">
      <c r="A1225" s="102">
        <v>22</v>
      </c>
      <c r="B1225" s="167" t="s">
        <v>1257</v>
      </c>
      <c r="C1225" s="166" t="s">
        <v>1256</v>
      </c>
      <c r="D1225" s="179"/>
      <c r="E1225" s="179"/>
      <c r="F1225" s="179"/>
      <c r="G1225" s="148">
        <v>12.2</v>
      </c>
      <c r="H1225" s="179"/>
      <c r="I1225" s="179"/>
      <c r="J1225" s="96">
        <f t="shared" si="94"/>
        <v>12.2</v>
      </c>
      <c r="L1225" s="53">
        <v>12.2</v>
      </c>
    </row>
    <row r="1226" spans="1:12" s="53" customFormat="1" ht="15" thickBot="1">
      <c r="A1226" s="102">
        <v>23</v>
      </c>
      <c r="B1226" s="167" t="s">
        <v>1233</v>
      </c>
      <c r="C1226" s="166" t="s">
        <v>1258</v>
      </c>
      <c r="D1226" s="179"/>
      <c r="E1226" s="179"/>
      <c r="F1226" s="179"/>
      <c r="G1226" s="179"/>
      <c r="H1226" s="179">
        <v>24.3</v>
      </c>
      <c r="I1226" s="179"/>
      <c r="J1226" s="96">
        <f t="shared" si="94"/>
        <v>24.3</v>
      </c>
      <c r="L1226" s="53">
        <v>24.3</v>
      </c>
    </row>
    <row r="1227" spans="1:12" s="53" customFormat="1" ht="15" thickBot="1">
      <c r="A1227" s="102">
        <v>24</v>
      </c>
      <c r="B1227" s="167" t="s">
        <v>1233</v>
      </c>
      <c r="C1227" s="166" t="s">
        <v>1259</v>
      </c>
      <c r="D1227" s="179"/>
      <c r="E1227" s="179"/>
      <c r="F1227" s="179"/>
      <c r="G1227" s="179"/>
      <c r="H1227" s="179">
        <v>13.8</v>
      </c>
      <c r="I1227" s="179"/>
      <c r="J1227" s="96">
        <f t="shared" si="94"/>
        <v>13.8</v>
      </c>
      <c r="L1227" s="53">
        <v>13.8</v>
      </c>
    </row>
    <row r="1228" spans="1:12" s="53" customFormat="1" ht="15" thickBot="1">
      <c r="A1228" s="102">
        <v>25</v>
      </c>
      <c r="B1228" s="167" t="s">
        <v>897</v>
      </c>
      <c r="C1228" s="166" t="s">
        <v>1247</v>
      </c>
      <c r="D1228" s="179"/>
      <c r="E1228" s="179"/>
      <c r="F1228" s="179"/>
      <c r="G1228" s="179"/>
      <c r="H1228" s="179">
        <v>3.2</v>
      </c>
      <c r="I1228" s="179"/>
      <c r="J1228" s="96">
        <f t="shared" si="94"/>
        <v>3.2</v>
      </c>
      <c r="L1228" s="53">
        <v>3.2</v>
      </c>
    </row>
    <row r="1229" spans="1:12" s="53" customFormat="1" ht="15" thickBot="1">
      <c r="A1229" s="102">
        <v>26</v>
      </c>
      <c r="B1229" s="167" t="s">
        <v>1242</v>
      </c>
      <c r="C1229" s="166" t="s">
        <v>1260</v>
      </c>
      <c r="D1229" s="179"/>
      <c r="E1229" s="179"/>
      <c r="F1229" s="179"/>
      <c r="G1229" s="179">
        <v>2.4</v>
      </c>
      <c r="H1229" s="179"/>
      <c r="I1229" s="179"/>
      <c r="J1229" s="96">
        <f t="shared" si="94"/>
        <v>2.4</v>
      </c>
      <c r="L1229" s="53">
        <v>2.4</v>
      </c>
    </row>
    <row r="1230" spans="1:12" s="53" customFormat="1" ht="15" thickBot="1">
      <c r="A1230" s="167"/>
      <c r="B1230" s="168" t="s">
        <v>886</v>
      </c>
      <c r="C1230" s="167"/>
      <c r="D1230" s="92"/>
      <c r="E1230" s="92">
        <f>SUM(E1204:E1229)</f>
        <v>0</v>
      </c>
      <c r="F1230" s="92">
        <f>SUM(F1204:F1229)</f>
        <v>21.2</v>
      </c>
      <c r="G1230" s="92">
        <f>SUM(G1204:G1229)</f>
        <v>103.39999999999999</v>
      </c>
      <c r="H1230" s="92">
        <f>SUM(H1204:H1229)</f>
        <v>191.45000000000002</v>
      </c>
      <c r="I1230" s="92">
        <f t="shared" ref="I1230" si="95">SUM(I1204:I1229)</f>
        <v>0</v>
      </c>
      <c r="J1230" s="92"/>
      <c r="L1230" s="53">
        <f>SUM(L1204:L1229)</f>
        <v>383.40000000000003</v>
      </c>
    </row>
    <row r="1231" spans="1:12" s="53" customFormat="1" ht="15" thickBot="1">
      <c r="A1231" s="204" t="s">
        <v>1271</v>
      </c>
      <c r="B1231" s="204"/>
      <c r="C1231" s="204"/>
      <c r="D1231" s="204"/>
      <c r="E1231" s="204"/>
      <c r="F1231" s="204"/>
      <c r="G1231" s="204"/>
      <c r="H1231" s="95"/>
      <c r="I1231" s="95"/>
      <c r="J1231" s="93">
        <f>SUM(J1204:J1230)</f>
        <v>316.04999999999995</v>
      </c>
    </row>
    <row r="1232" spans="1:12" s="53" customFormat="1"/>
    <row r="1234" spans="1:10">
      <c r="A1234" t="s">
        <v>1026</v>
      </c>
    </row>
    <row r="1236" spans="1:10">
      <c r="A1236" t="s">
        <v>1027</v>
      </c>
    </row>
    <row r="1238" spans="1:10">
      <c r="A1238" s="92" t="s">
        <v>303</v>
      </c>
      <c r="B1238" s="93" t="s">
        <v>304</v>
      </c>
      <c r="C1238" s="94" t="s">
        <v>962</v>
      </c>
      <c r="D1238" s="93" t="s">
        <v>963</v>
      </c>
      <c r="E1238" s="93" t="s">
        <v>964</v>
      </c>
      <c r="F1238" s="93" t="s">
        <v>965</v>
      </c>
      <c r="G1238" s="93" t="s">
        <v>966</v>
      </c>
      <c r="H1238" s="93" t="s">
        <v>967</v>
      </c>
      <c r="I1238" s="93" t="s">
        <v>968</v>
      </c>
      <c r="J1238" s="93" t="s">
        <v>914</v>
      </c>
    </row>
    <row r="1239" spans="1:10">
      <c r="A1239" s="102">
        <v>1</v>
      </c>
      <c r="B1239" s="69" t="s">
        <v>887</v>
      </c>
      <c r="C1239" s="96"/>
      <c r="D1239" s="96"/>
      <c r="E1239" s="96"/>
      <c r="F1239" s="96"/>
      <c r="G1239" s="103">
        <f t="shared" ref="G1239:G1247" si="96">J1239</f>
        <v>5.9</v>
      </c>
      <c r="H1239" s="96"/>
      <c r="I1239" s="96"/>
      <c r="J1239" s="96">
        <v>5.9</v>
      </c>
    </row>
    <row r="1240" spans="1:10" ht="15" customHeight="1">
      <c r="A1240" s="102">
        <v>2</v>
      </c>
      <c r="B1240" s="69" t="s">
        <v>888</v>
      </c>
      <c r="C1240" s="96"/>
      <c r="D1240" s="96"/>
      <c r="E1240" s="96"/>
      <c r="F1240" s="96"/>
      <c r="G1240" s="103">
        <f t="shared" si="96"/>
        <v>6</v>
      </c>
      <c r="H1240" s="96"/>
      <c r="I1240" s="96"/>
      <c r="J1240" s="96">
        <v>6</v>
      </c>
    </row>
    <row r="1241" spans="1:10" ht="15" customHeight="1">
      <c r="A1241" s="102">
        <v>3</v>
      </c>
      <c r="B1241" s="111" t="s">
        <v>889</v>
      </c>
      <c r="C1241" s="112"/>
      <c r="D1241" s="112"/>
      <c r="E1241" s="112"/>
      <c r="F1241" s="112"/>
      <c r="G1241" s="117">
        <f t="shared" si="96"/>
        <v>9.6</v>
      </c>
      <c r="H1241" s="112"/>
      <c r="I1241" s="112"/>
      <c r="J1241" s="112">
        <v>9.6</v>
      </c>
    </row>
    <row r="1242" spans="1:10">
      <c r="A1242" s="102">
        <v>4</v>
      </c>
      <c r="B1242" s="136" t="s">
        <v>890</v>
      </c>
      <c r="C1242" s="74"/>
      <c r="D1242" s="115"/>
      <c r="E1242" s="115"/>
      <c r="F1242" s="115"/>
      <c r="G1242" s="130">
        <f t="shared" si="96"/>
        <v>6.8</v>
      </c>
      <c r="H1242" s="115"/>
      <c r="I1242" s="115"/>
      <c r="J1242" s="115">
        <v>6.8</v>
      </c>
    </row>
    <row r="1243" spans="1:10" ht="15" customHeight="1">
      <c r="A1243" s="102">
        <v>5</v>
      </c>
      <c r="B1243" s="75" t="s">
        <v>891</v>
      </c>
      <c r="C1243" s="73"/>
      <c r="D1243" s="73"/>
      <c r="E1243" s="73"/>
      <c r="F1243" s="73"/>
      <c r="G1243" s="135">
        <f t="shared" si="96"/>
        <v>13.4</v>
      </c>
      <c r="H1243" s="73"/>
      <c r="I1243" s="73"/>
      <c r="J1243" s="73">
        <v>13.4</v>
      </c>
    </row>
    <row r="1244" spans="1:10">
      <c r="A1244" s="102">
        <v>6</v>
      </c>
      <c r="B1244" s="69" t="s">
        <v>892</v>
      </c>
      <c r="C1244" s="96"/>
      <c r="D1244" s="96"/>
      <c r="E1244" s="96"/>
      <c r="F1244" s="96"/>
      <c r="G1244" s="103">
        <f t="shared" si="96"/>
        <v>15.1</v>
      </c>
      <c r="H1244" s="96"/>
      <c r="I1244" s="96"/>
      <c r="J1244" s="96">
        <v>15.1</v>
      </c>
    </row>
    <row r="1245" spans="1:10" ht="15" customHeight="1">
      <c r="A1245" s="102">
        <v>7</v>
      </c>
      <c r="B1245" s="69" t="s">
        <v>893</v>
      </c>
      <c r="C1245" s="96"/>
      <c r="D1245" s="96"/>
      <c r="E1245" s="96"/>
      <c r="F1245" s="96"/>
      <c r="G1245" s="103">
        <f t="shared" si="96"/>
        <v>9.1</v>
      </c>
      <c r="H1245" s="96"/>
      <c r="I1245" s="96"/>
      <c r="J1245" s="96">
        <v>9.1</v>
      </c>
    </row>
    <row r="1246" spans="1:10" ht="15" customHeight="1">
      <c r="A1246" s="102">
        <v>8</v>
      </c>
      <c r="B1246" s="69" t="s">
        <v>894</v>
      </c>
      <c r="C1246" s="96"/>
      <c r="D1246" s="96"/>
      <c r="E1246" s="96"/>
      <c r="F1246" s="96"/>
      <c r="G1246" s="103">
        <f t="shared" si="96"/>
        <v>10.3</v>
      </c>
      <c r="H1246" s="96"/>
      <c r="I1246" s="96"/>
      <c r="J1246" s="96">
        <v>10.3</v>
      </c>
    </row>
    <row r="1247" spans="1:10">
      <c r="A1247" s="102">
        <v>9</v>
      </c>
      <c r="B1247" s="75" t="s">
        <v>895</v>
      </c>
      <c r="C1247" s="73"/>
      <c r="D1247" s="73"/>
      <c r="E1247" s="73"/>
      <c r="F1247" s="73"/>
      <c r="G1247" s="135">
        <f t="shared" si="96"/>
        <v>16.399999999999999</v>
      </c>
      <c r="H1247" s="73"/>
      <c r="I1247" s="73"/>
      <c r="J1247" s="73">
        <v>16.399999999999999</v>
      </c>
    </row>
    <row r="1248" spans="1:10" ht="15" customHeight="1">
      <c r="A1248" s="102">
        <v>10</v>
      </c>
      <c r="B1248" s="75" t="s">
        <v>896</v>
      </c>
      <c r="C1248" s="73"/>
      <c r="D1248" s="73"/>
      <c r="E1248" s="73"/>
      <c r="F1248" s="73"/>
      <c r="G1248" s="73"/>
      <c r="H1248" s="73">
        <f>J1248</f>
        <v>18</v>
      </c>
      <c r="I1248" s="73"/>
      <c r="J1248" s="73">
        <v>18</v>
      </c>
    </row>
    <row r="1249" spans="1:10">
      <c r="A1249" s="77"/>
      <c r="B1249" s="120" t="s">
        <v>886</v>
      </c>
      <c r="C1249" s="111"/>
      <c r="D1249" s="121"/>
      <c r="E1249" s="121"/>
      <c r="F1249" s="121">
        <f>SUM(F1239:F1246)</f>
        <v>0</v>
      </c>
      <c r="G1249" s="121">
        <f>SUM(G1239:G1248)</f>
        <v>92.6</v>
      </c>
      <c r="H1249" s="121">
        <f>SUM(H1239:H1248)</f>
        <v>18</v>
      </c>
      <c r="I1249" s="121">
        <f>SUM(I1239:I1246)</f>
        <v>0</v>
      </c>
      <c r="J1249" s="111"/>
    </row>
    <row r="1250" spans="1:10">
      <c r="A1250" s="203" t="s">
        <v>1028</v>
      </c>
      <c r="B1250" s="203"/>
      <c r="C1250" s="203"/>
      <c r="D1250" s="203"/>
      <c r="E1250" s="203"/>
      <c r="F1250" s="203"/>
      <c r="G1250" s="203"/>
      <c r="H1250" s="109"/>
      <c r="I1250" s="109"/>
      <c r="J1250" s="93">
        <f>SUM(J1239:J1249)</f>
        <v>110.6</v>
      </c>
    </row>
    <row r="1253" spans="1:10">
      <c r="A1253" t="s">
        <v>1029</v>
      </c>
    </row>
    <row r="1255" spans="1:10">
      <c r="A1255" s="92" t="s">
        <v>303</v>
      </c>
      <c r="B1255" s="93" t="s">
        <v>304</v>
      </c>
      <c r="C1255" s="94" t="s">
        <v>962</v>
      </c>
      <c r="D1255" s="93" t="s">
        <v>963</v>
      </c>
      <c r="E1255" s="93" t="s">
        <v>964</v>
      </c>
      <c r="F1255" s="93" t="s">
        <v>965</v>
      </c>
      <c r="G1255" s="93" t="s">
        <v>966</v>
      </c>
      <c r="H1255" s="93" t="s">
        <v>967</v>
      </c>
      <c r="I1255" s="93" t="s">
        <v>968</v>
      </c>
      <c r="J1255" s="93" t="s">
        <v>914</v>
      </c>
    </row>
    <row r="1256" spans="1:10">
      <c r="A1256" s="102">
        <v>1</v>
      </c>
      <c r="B1256" s="136" t="s">
        <v>891</v>
      </c>
      <c r="C1256" s="74"/>
      <c r="D1256" s="115"/>
      <c r="E1256" s="115"/>
      <c r="F1256" s="115"/>
      <c r="G1256" s="130">
        <f t="shared" ref="G1256:G1264" si="97">J1256</f>
        <v>10.7</v>
      </c>
      <c r="H1256" s="115"/>
      <c r="I1256" s="115"/>
      <c r="J1256" s="115">
        <v>10.7</v>
      </c>
    </row>
    <row r="1257" spans="1:10" ht="15" customHeight="1">
      <c r="A1257" s="102">
        <v>2</v>
      </c>
      <c r="B1257" s="75" t="s">
        <v>895</v>
      </c>
      <c r="C1257" s="73"/>
      <c r="D1257" s="73"/>
      <c r="E1257" s="73"/>
      <c r="F1257" s="73"/>
      <c r="G1257" s="135">
        <f t="shared" si="97"/>
        <v>14.5</v>
      </c>
      <c r="H1257" s="73"/>
      <c r="I1257" s="73"/>
      <c r="J1257" s="73">
        <v>14.5</v>
      </c>
    </row>
    <row r="1258" spans="1:10">
      <c r="A1258" s="102">
        <v>3</v>
      </c>
      <c r="B1258" s="69" t="s">
        <v>900</v>
      </c>
      <c r="C1258" s="96"/>
      <c r="D1258" s="96"/>
      <c r="E1258" s="96"/>
      <c r="F1258" s="96"/>
      <c r="G1258" s="103">
        <f t="shared" si="97"/>
        <v>8.3000000000000007</v>
      </c>
      <c r="H1258" s="96"/>
      <c r="I1258" s="96"/>
      <c r="J1258" s="96">
        <v>8.3000000000000007</v>
      </c>
    </row>
    <row r="1259" spans="1:10">
      <c r="A1259" s="102">
        <v>4</v>
      </c>
      <c r="B1259" s="69" t="s">
        <v>901</v>
      </c>
      <c r="C1259" s="96"/>
      <c r="D1259" s="96"/>
      <c r="E1259" s="96"/>
      <c r="F1259" s="96"/>
      <c r="G1259" s="103">
        <f t="shared" si="97"/>
        <v>2.7</v>
      </c>
      <c r="H1259" s="96"/>
      <c r="I1259" s="96"/>
      <c r="J1259" s="96">
        <v>2.7</v>
      </c>
    </row>
    <row r="1260" spans="1:10">
      <c r="A1260" s="102">
        <v>5</v>
      </c>
      <c r="B1260" s="69" t="s">
        <v>902</v>
      </c>
      <c r="C1260" s="96"/>
      <c r="D1260" s="96"/>
      <c r="E1260" s="96"/>
      <c r="F1260" s="96"/>
      <c r="G1260" s="103">
        <f t="shared" si="97"/>
        <v>1.5</v>
      </c>
      <c r="H1260" s="96"/>
      <c r="I1260" s="96"/>
      <c r="J1260" s="96">
        <v>1.5</v>
      </c>
    </row>
    <row r="1261" spans="1:10">
      <c r="A1261" s="102">
        <v>6</v>
      </c>
      <c r="B1261" s="75" t="s">
        <v>903</v>
      </c>
      <c r="C1261" s="73"/>
      <c r="D1261" s="73"/>
      <c r="E1261" s="73"/>
      <c r="F1261" s="73"/>
      <c r="G1261" s="135">
        <f t="shared" si="97"/>
        <v>1.3</v>
      </c>
      <c r="H1261" s="73"/>
      <c r="I1261" s="73"/>
      <c r="J1261" s="73">
        <v>1.3</v>
      </c>
    </row>
    <row r="1262" spans="1:10" ht="15" customHeight="1">
      <c r="A1262" s="102">
        <v>7</v>
      </c>
      <c r="B1262" s="75" t="s">
        <v>904</v>
      </c>
      <c r="C1262" s="73"/>
      <c r="D1262" s="73"/>
      <c r="E1262" s="73"/>
      <c r="F1262" s="73"/>
      <c r="G1262" s="135">
        <f t="shared" si="97"/>
        <v>5.7</v>
      </c>
      <c r="H1262" s="73"/>
      <c r="I1262" s="73"/>
      <c r="J1262" s="73">
        <v>5.7</v>
      </c>
    </row>
    <row r="1263" spans="1:10">
      <c r="A1263" s="102">
        <v>8</v>
      </c>
      <c r="B1263" s="75" t="s">
        <v>905</v>
      </c>
      <c r="C1263" s="73"/>
      <c r="D1263" s="73"/>
      <c r="E1263" s="73"/>
      <c r="F1263" s="73"/>
      <c r="G1263" s="135">
        <f t="shared" si="97"/>
        <v>1.7</v>
      </c>
      <c r="H1263" s="73"/>
      <c r="I1263" s="73"/>
      <c r="J1263" s="73">
        <v>1.7</v>
      </c>
    </row>
    <row r="1264" spans="1:10">
      <c r="A1264" s="102">
        <v>9</v>
      </c>
      <c r="B1264" s="75" t="s">
        <v>906</v>
      </c>
      <c r="C1264" s="73"/>
      <c r="D1264" s="73"/>
      <c r="E1264" s="73"/>
      <c r="F1264" s="73"/>
      <c r="G1264" s="135">
        <f t="shared" si="97"/>
        <v>1.4</v>
      </c>
      <c r="H1264" s="73"/>
      <c r="I1264" s="73"/>
      <c r="J1264" s="73">
        <v>1.4</v>
      </c>
    </row>
    <row r="1265" spans="1:12">
      <c r="A1265" s="102">
        <v>10</v>
      </c>
      <c r="B1265" s="75" t="s">
        <v>907</v>
      </c>
      <c r="C1265" s="73"/>
      <c r="D1265" s="73"/>
      <c r="E1265" s="73"/>
      <c r="F1265" s="73"/>
      <c r="G1265" s="73"/>
      <c r="H1265" s="73">
        <f>J1265</f>
        <v>5.8</v>
      </c>
      <c r="I1265" s="73"/>
      <c r="J1265" s="73">
        <v>5.8</v>
      </c>
    </row>
    <row r="1266" spans="1:12">
      <c r="A1266" s="77"/>
      <c r="B1266" s="120" t="s">
        <v>886</v>
      </c>
      <c r="C1266" s="111"/>
      <c r="D1266" s="121"/>
      <c r="E1266" s="121"/>
      <c r="F1266" s="121">
        <f>SUM(F1256:F1260)</f>
        <v>0</v>
      </c>
      <c r="G1266" s="121">
        <f>SUM(G1256:G1265)</f>
        <v>47.800000000000004</v>
      </c>
      <c r="H1266" s="121">
        <f>SUM(H1256:H1265)</f>
        <v>5.8</v>
      </c>
      <c r="I1266" s="121">
        <f>SUM(I1256:I1265)</f>
        <v>0</v>
      </c>
      <c r="J1266" s="111"/>
    </row>
    <row r="1267" spans="1:12">
      <c r="A1267" s="203" t="s">
        <v>1030</v>
      </c>
      <c r="B1267" s="203"/>
      <c r="C1267" s="203"/>
      <c r="D1267" s="203"/>
      <c r="E1267" s="203"/>
      <c r="F1267" s="203"/>
      <c r="G1267" s="203"/>
      <c r="H1267" s="109"/>
      <c r="I1267" s="109"/>
      <c r="J1267" s="93">
        <f>SUM(J1256:J1266)</f>
        <v>53.6</v>
      </c>
    </row>
    <row r="1269" spans="1:12">
      <c r="L1269">
        <f ca="1">SUM(L65:L1268)</f>
        <v>12766.030000000012</v>
      </c>
    </row>
  </sheetData>
  <mergeCells count="50">
    <mergeCell ref="A6:A7"/>
    <mergeCell ref="B6:B7"/>
    <mergeCell ref="C6:C7"/>
    <mergeCell ref="D6:I6"/>
    <mergeCell ref="J6:J7"/>
    <mergeCell ref="B8:B18"/>
    <mergeCell ref="B19:B25"/>
    <mergeCell ref="B26:B28"/>
    <mergeCell ref="B29:B32"/>
    <mergeCell ref="B36:B43"/>
    <mergeCell ref="B44:B45"/>
    <mergeCell ref="A46:C46"/>
    <mergeCell ref="A47:C47"/>
    <mergeCell ref="A92:G92"/>
    <mergeCell ref="A126:G126"/>
    <mergeCell ref="A169:G169"/>
    <mergeCell ref="A213:G213"/>
    <mergeCell ref="A253:G253"/>
    <mergeCell ref="A304:G304"/>
    <mergeCell ref="A323:G323"/>
    <mergeCell ref="A349:G349"/>
    <mergeCell ref="A371:G371"/>
    <mergeCell ref="A421:G421"/>
    <mergeCell ref="A493:G493"/>
    <mergeCell ref="A528:G528"/>
    <mergeCell ref="A556:G556"/>
    <mergeCell ref="A626:G626"/>
    <mergeCell ref="A707:G707"/>
    <mergeCell ref="A736:G736"/>
    <mergeCell ref="A757:G757"/>
    <mergeCell ref="A716:G716"/>
    <mergeCell ref="A790:G790"/>
    <mergeCell ref="A825:G825"/>
    <mergeCell ref="A851:G851"/>
    <mergeCell ref="A877:G877"/>
    <mergeCell ref="A906:G906"/>
    <mergeCell ref="A934:G934"/>
    <mergeCell ref="A960:G960"/>
    <mergeCell ref="A987:G987"/>
    <mergeCell ref="A1002:G1002"/>
    <mergeCell ref="A1033:G1033"/>
    <mergeCell ref="A1250:G1250"/>
    <mergeCell ref="A1267:G1267"/>
    <mergeCell ref="A1064:G1064"/>
    <mergeCell ref="A1080:G1080"/>
    <mergeCell ref="A1115:G1115"/>
    <mergeCell ref="A1153:G1153"/>
    <mergeCell ref="A1165:G1165"/>
    <mergeCell ref="A1231:G1231"/>
    <mergeCell ref="A1197:G1197"/>
  </mergeCells>
  <pageMargins left="0.70866141732283472" right="0.70866141732283472" top="0.74803149606299213" bottom="0.74803149606299213" header="0.51181102362204722" footer="0.51181102362204722"/>
  <pageSetup paperSize="9" scale="65" firstPageNumber="0" orientation="landscape" r:id="rId1"/>
  <ignoredErrors>
    <ignoredError sqref="G959 G8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MK313"/>
  <sheetViews>
    <sheetView topLeftCell="A164" zoomScaleNormal="100" workbookViewId="0">
      <selection activeCell="G229" sqref="G229"/>
    </sheetView>
  </sheetViews>
  <sheetFormatPr defaultRowHeight="14.25"/>
  <cols>
    <col min="1" max="1" width="9.25" style="1"/>
    <col min="2" max="2" width="9.25" style="2"/>
    <col min="3" max="3" width="43.5" style="1"/>
    <col min="4" max="1025" width="9.25" style="1"/>
  </cols>
  <sheetData>
    <row r="1" spans="2:6">
      <c r="B1"/>
      <c r="C1"/>
      <c r="D1"/>
      <c r="E1"/>
      <c r="F1"/>
    </row>
    <row r="2" spans="2:6">
      <c r="B2"/>
      <c r="C2" s="22" t="s">
        <v>398</v>
      </c>
      <c r="D2"/>
      <c r="E2"/>
      <c r="F2"/>
    </row>
    <row r="3" spans="2:6">
      <c r="B3" s="23" t="s">
        <v>399</v>
      </c>
      <c r="C3" s="24" t="s">
        <v>400</v>
      </c>
      <c r="D3" s="24">
        <v>15.56</v>
      </c>
      <c r="E3"/>
      <c r="F3"/>
    </row>
    <row r="4" spans="2:6">
      <c r="B4" s="23" t="s">
        <v>401</v>
      </c>
      <c r="C4" s="24" t="s">
        <v>402</v>
      </c>
      <c r="D4" s="24">
        <v>4.8899999999999997</v>
      </c>
      <c r="E4"/>
      <c r="F4"/>
    </row>
    <row r="5" spans="2:6">
      <c r="B5" s="23" t="s">
        <v>403</v>
      </c>
      <c r="C5" s="24" t="s">
        <v>404</v>
      </c>
      <c r="D5" s="24">
        <v>2.89</v>
      </c>
      <c r="E5"/>
      <c r="F5"/>
    </row>
    <row r="6" spans="2:6">
      <c r="B6" s="23" t="s">
        <v>405</v>
      </c>
      <c r="C6" s="24" t="s">
        <v>406</v>
      </c>
      <c r="D6" s="24">
        <v>22.35</v>
      </c>
      <c r="E6"/>
      <c r="F6"/>
    </row>
    <row r="7" spans="2:6">
      <c r="B7" s="23" t="s">
        <v>407</v>
      </c>
      <c r="C7" s="24" t="s">
        <v>408</v>
      </c>
      <c r="D7" s="24">
        <v>13.09</v>
      </c>
      <c r="E7"/>
      <c r="F7"/>
    </row>
    <row r="8" spans="2:6">
      <c r="B8" s="23" t="s">
        <v>409</v>
      </c>
      <c r="C8" s="24" t="s">
        <v>410</v>
      </c>
      <c r="D8" s="24">
        <v>8.1300000000000008</v>
      </c>
      <c r="E8"/>
      <c r="F8"/>
    </row>
    <row r="9" spans="2:6">
      <c r="B9" s="23" t="s">
        <v>411</v>
      </c>
      <c r="C9" s="24" t="s">
        <v>412</v>
      </c>
      <c r="D9" s="24">
        <v>6.37</v>
      </c>
      <c r="E9"/>
      <c r="F9"/>
    </row>
    <row r="10" spans="2:6">
      <c r="B10" s="23" t="s">
        <v>413</v>
      </c>
      <c r="C10" s="24" t="s">
        <v>414</v>
      </c>
      <c r="D10" s="24">
        <v>2.65</v>
      </c>
      <c r="E10"/>
      <c r="F10"/>
    </row>
    <row r="11" spans="2:6">
      <c r="B11" s="23" t="s">
        <v>415</v>
      </c>
      <c r="C11" s="24" t="s">
        <v>416</v>
      </c>
      <c r="D11" s="24">
        <v>10.92</v>
      </c>
      <c r="E11"/>
      <c r="F11"/>
    </row>
    <row r="12" spans="2:6">
      <c r="B12" s="23" t="s">
        <v>417</v>
      </c>
      <c r="C12" s="24" t="s">
        <v>418</v>
      </c>
      <c r="D12" s="24">
        <v>7.71</v>
      </c>
      <c r="E12"/>
      <c r="F12"/>
    </row>
    <row r="13" spans="2:6">
      <c r="B13" s="23" t="s">
        <v>419</v>
      </c>
      <c r="C13" s="24" t="s">
        <v>420</v>
      </c>
      <c r="D13" s="24">
        <v>5.93</v>
      </c>
      <c r="E13"/>
      <c r="F13"/>
    </row>
    <row r="14" spans="2:6">
      <c r="B14" s="25" t="s">
        <v>421</v>
      </c>
      <c r="C14" s="26" t="s">
        <v>422</v>
      </c>
      <c r="D14" s="26">
        <v>31.88</v>
      </c>
      <c r="E14" s="27" t="s">
        <v>423</v>
      </c>
      <c r="F14"/>
    </row>
    <row r="15" spans="2:6">
      <c r="B15" s="25" t="s">
        <v>424</v>
      </c>
      <c r="C15" s="26" t="s">
        <v>425</v>
      </c>
      <c r="D15" s="26">
        <v>7.9</v>
      </c>
      <c r="E15" s="27" t="s">
        <v>423</v>
      </c>
      <c r="F15"/>
    </row>
    <row r="16" spans="2:6">
      <c r="B16" s="25" t="s">
        <v>426</v>
      </c>
      <c r="C16" s="26" t="s">
        <v>427</v>
      </c>
      <c r="D16" s="26">
        <v>7.82</v>
      </c>
      <c r="E16" s="27" t="s">
        <v>423</v>
      </c>
      <c r="F16"/>
    </row>
    <row r="17" spans="2:6">
      <c r="B17" s="25" t="s">
        <v>428</v>
      </c>
      <c r="C17" s="26" t="s">
        <v>85</v>
      </c>
      <c r="D17" s="26">
        <v>3.37</v>
      </c>
      <c r="E17" s="27" t="s">
        <v>423</v>
      </c>
      <c r="F17"/>
    </row>
    <row r="18" spans="2:6">
      <c r="B18" s="25" t="s">
        <v>429</v>
      </c>
      <c r="C18" s="26" t="s">
        <v>430</v>
      </c>
      <c r="D18" s="26">
        <v>2.12</v>
      </c>
      <c r="E18" s="27" t="s">
        <v>423</v>
      </c>
      <c r="F18"/>
    </row>
    <row r="19" spans="2:6">
      <c r="B19" s="25" t="s">
        <v>431</v>
      </c>
      <c r="C19" s="26" t="s">
        <v>35</v>
      </c>
      <c r="D19" s="26">
        <v>4.0199999999999996</v>
      </c>
      <c r="E19" s="27" t="s">
        <v>423</v>
      </c>
      <c r="F19" s="27">
        <f>D14+D15+D16+D17+D18+D19</f>
        <v>57.11</v>
      </c>
    </row>
    <row r="20" spans="2:6">
      <c r="B20" s="23" t="s">
        <v>432</v>
      </c>
      <c r="C20" s="24" t="s">
        <v>410</v>
      </c>
      <c r="D20" s="24">
        <v>8.61</v>
      </c>
      <c r="F20"/>
    </row>
    <row r="21" spans="2:6">
      <c r="B21" s="23" t="s">
        <v>433</v>
      </c>
      <c r="C21" s="24" t="s">
        <v>434</v>
      </c>
      <c r="D21" s="24">
        <v>9.8699999999999992</v>
      </c>
      <c r="F21"/>
    </row>
    <row r="22" spans="2:6">
      <c r="B22" s="23" t="s">
        <v>435</v>
      </c>
      <c r="C22" s="24" t="s">
        <v>408</v>
      </c>
      <c r="D22" s="24">
        <v>14.02</v>
      </c>
      <c r="F22"/>
    </row>
    <row r="23" spans="2:6">
      <c r="B23" s="23" t="s">
        <v>436</v>
      </c>
      <c r="C23" s="24" t="s">
        <v>430</v>
      </c>
      <c r="D23" s="24">
        <v>2.2000000000000002</v>
      </c>
      <c r="F23"/>
    </row>
    <row r="24" spans="2:6">
      <c r="B24" s="23" t="s">
        <v>437</v>
      </c>
      <c r="C24" s="24" t="s">
        <v>438</v>
      </c>
      <c r="D24" s="24">
        <v>7.9</v>
      </c>
      <c r="F24"/>
    </row>
    <row r="25" spans="2:6">
      <c r="B25" s="23" t="s">
        <v>439</v>
      </c>
      <c r="C25" s="24" t="s">
        <v>440</v>
      </c>
      <c r="D25" s="24">
        <v>13.89</v>
      </c>
      <c r="F25"/>
    </row>
    <row r="26" spans="2:6">
      <c r="B26" s="23" t="s">
        <v>441</v>
      </c>
      <c r="C26" s="24" t="s">
        <v>422</v>
      </c>
      <c r="D26" s="24">
        <v>27.5</v>
      </c>
      <c r="F26"/>
    </row>
    <row r="27" spans="2:6">
      <c r="B27" s="23" t="s">
        <v>442</v>
      </c>
      <c r="C27" s="24" t="s">
        <v>76</v>
      </c>
      <c r="D27" s="24">
        <v>7.9</v>
      </c>
      <c r="F27"/>
    </row>
    <row r="28" spans="2:6">
      <c r="B28" s="23" t="s">
        <v>443</v>
      </c>
      <c r="C28" s="24" t="s">
        <v>35</v>
      </c>
      <c r="D28" s="24">
        <v>3.74</v>
      </c>
      <c r="F28"/>
    </row>
    <row r="29" spans="2:6">
      <c r="B29" s="23" t="s">
        <v>444</v>
      </c>
      <c r="C29" s="24" t="s">
        <v>430</v>
      </c>
      <c r="D29" s="24">
        <v>2.42</v>
      </c>
      <c r="F29"/>
    </row>
    <row r="30" spans="2:6">
      <c r="B30" s="23" t="s">
        <v>445</v>
      </c>
      <c r="C30" s="24" t="s">
        <v>422</v>
      </c>
      <c r="D30" s="24">
        <v>26.15</v>
      </c>
      <c r="F30"/>
    </row>
    <row r="31" spans="2:6">
      <c r="B31" s="23" t="s">
        <v>446</v>
      </c>
      <c r="C31" s="24" t="s">
        <v>412</v>
      </c>
      <c r="D31" s="24">
        <v>9.5299999999999994</v>
      </c>
      <c r="F31"/>
    </row>
    <row r="32" spans="2:6">
      <c r="B32" s="23" t="s">
        <v>447</v>
      </c>
      <c r="C32" s="24" t="s">
        <v>414</v>
      </c>
      <c r="D32" s="24">
        <v>5.0999999999999996</v>
      </c>
      <c r="F32"/>
    </row>
    <row r="33" spans="2:6">
      <c r="B33" s="23" t="s">
        <v>448</v>
      </c>
      <c r="C33" s="24" t="s">
        <v>449</v>
      </c>
      <c r="D33" s="24">
        <v>2.79</v>
      </c>
      <c r="F33"/>
    </row>
    <row r="34" spans="2:6">
      <c r="B34" s="23" t="s">
        <v>450</v>
      </c>
      <c r="C34" s="24" t="s">
        <v>87</v>
      </c>
      <c r="D34" s="24">
        <v>91.51</v>
      </c>
      <c r="F34"/>
    </row>
    <row r="35" spans="2:6">
      <c r="B35" s="23" t="s">
        <v>451</v>
      </c>
      <c r="C35" s="24" t="s">
        <v>452</v>
      </c>
      <c r="D35" s="24">
        <v>5.16</v>
      </c>
      <c r="F35"/>
    </row>
    <row r="36" spans="2:6">
      <c r="B36" s="23" t="s">
        <v>453</v>
      </c>
      <c r="C36" s="24" t="s">
        <v>454</v>
      </c>
      <c r="D36" s="24">
        <v>4.7699999999999996</v>
      </c>
      <c r="F36"/>
    </row>
    <row r="37" spans="2:6">
      <c r="B37" s="23" t="s">
        <v>455</v>
      </c>
      <c r="C37" s="24" t="s">
        <v>456</v>
      </c>
      <c r="D37" s="24">
        <v>2.89</v>
      </c>
      <c r="F37"/>
    </row>
    <row r="38" spans="2:6">
      <c r="B38" s="23" t="s">
        <v>457</v>
      </c>
      <c r="C38" s="24" t="s">
        <v>458</v>
      </c>
      <c r="D38" s="24">
        <v>25.07</v>
      </c>
      <c r="F38"/>
    </row>
    <row r="39" spans="2:6">
      <c r="B39" s="23" t="s">
        <v>459</v>
      </c>
      <c r="C39" s="24" t="s">
        <v>460</v>
      </c>
      <c r="D39" s="24">
        <v>24.37</v>
      </c>
      <c r="F39"/>
    </row>
    <row r="40" spans="2:6">
      <c r="B40" s="23" t="s">
        <v>461</v>
      </c>
      <c r="C40" s="24" t="s">
        <v>462</v>
      </c>
      <c r="D40" s="24">
        <v>35.880000000000003</v>
      </c>
      <c r="F40"/>
    </row>
    <row r="41" spans="2:6">
      <c r="B41" s="23" t="s">
        <v>463</v>
      </c>
      <c r="C41" s="24" t="s">
        <v>464</v>
      </c>
      <c r="D41" s="24">
        <v>10.18</v>
      </c>
      <c r="F41"/>
    </row>
    <row r="42" spans="2:6">
      <c r="B42" s="23" t="s">
        <v>465</v>
      </c>
      <c r="C42" s="24" t="s">
        <v>466</v>
      </c>
      <c r="D42" s="24">
        <v>17.87</v>
      </c>
      <c r="F42"/>
    </row>
    <row r="43" spans="2:6">
      <c r="B43" s="23" t="s">
        <v>467</v>
      </c>
      <c r="C43" s="24" t="s">
        <v>414</v>
      </c>
      <c r="D43" s="24">
        <v>2.78</v>
      </c>
      <c r="F43"/>
    </row>
    <row r="44" spans="2:6">
      <c r="B44" s="23" t="s">
        <v>468</v>
      </c>
      <c r="C44" s="24" t="s">
        <v>469</v>
      </c>
      <c r="D44" s="24">
        <v>5.56</v>
      </c>
      <c r="F44"/>
    </row>
    <row r="45" spans="2:6">
      <c r="B45" s="23" t="s">
        <v>470</v>
      </c>
      <c r="C45" s="24" t="s">
        <v>456</v>
      </c>
      <c r="D45" s="24">
        <v>3.07</v>
      </c>
      <c r="F45"/>
    </row>
    <row r="46" spans="2:6">
      <c r="B46" s="23" t="s">
        <v>471</v>
      </c>
      <c r="C46" s="24" t="s">
        <v>472</v>
      </c>
      <c r="D46" s="24">
        <v>8.7799999999999994</v>
      </c>
      <c r="F46"/>
    </row>
    <row r="47" spans="2:6">
      <c r="B47" s="23" t="s">
        <v>473</v>
      </c>
      <c r="C47" s="24" t="s">
        <v>449</v>
      </c>
      <c r="D47" s="24">
        <v>2.86</v>
      </c>
      <c r="F47"/>
    </row>
    <row r="48" spans="2:6">
      <c r="B48" s="23" t="s">
        <v>474</v>
      </c>
      <c r="C48" s="24" t="s">
        <v>475</v>
      </c>
      <c r="D48" s="24">
        <v>7.66</v>
      </c>
      <c r="F48"/>
    </row>
    <row r="49" spans="2:6">
      <c r="B49" s="23" t="s">
        <v>476</v>
      </c>
      <c r="C49" s="24" t="s">
        <v>477</v>
      </c>
      <c r="D49" s="24">
        <v>31.52</v>
      </c>
      <c r="F49"/>
    </row>
    <row r="50" spans="2:6">
      <c r="B50" s="23" t="s">
        <v>478</v>
      </c>
      <c r="C50" s="24" t="s">
        <v>438</v>
      </c>
      <c r="D50" s="24">
        <v>2.75</v>
      </c>
      <c r="F50"/>
    </row>
    <row r="51" spans="2:6">
      <c r="B51" s="23" t="s">
        <v>479</v>
      </c>
      <c r="C51" s="24" t="s">
        <v>79</v>
      </c>
      <c r="D51" s="24">
        <v>3.93</v>
      </c>
      <c r="F51"/>
    </row>
    <row r="52" spans="2:6">
      <c r="B52" s="23" t="s">
        <v>480</v>
      </c>
      <c r="C52" s="24" t="s">
        <v>481</v>
      </c>
      <c r="D52" s="24">
        <v>40.700000000000003</v>
      </c>
      <c r="F52"/>
    </row>
    <row r="53" spans="2:6">
      <c r="B53" s="23" t="s">
        <v>482</v>
      </c>
      <c r="C53" s="24" t="s">
        <v>79</v>
      </c>
      <c r="D53" s="24">
        <v>2.5</v>
      </c>
      <c r="F53"/>
    </row>
    <row r="54" spans="2:6">
      <c r="B54" s="23" t="s">
        <v>483</v>
      </c>
      <c r="C54" s="24" t="s">
        <v>484</v>
      </c>
      <c r="D54" s="24">
        <v>36.369999999999997</v>
      </c>
      <c r="F54"/>
    </row>
    <row r="55" spans="2:6">
      <c r="B55" s="23" t="s">
        <v>485</v>
      </c>
      <c r="C55" s="24" t="s">
        <v>486</v>
      </c>
      <c r="D55" s="24">
        <v>13.36</v>
      </c>
      <c r="F55"/>
    </row>
    <row r="56" spans="2:6">
      <c r="B56" s="23" t="s">
        <v>487</v>
      </c>
      <c r="C56" s="24" t="s">
        <v>488</v>
      </c>
      <c r="D56" s="24">
        <v>34.630000000000003</v>
      </c>
      <c r="F56"/>
    </row>
    <row r="57" spans="2:6">
      <c r="B57" s="23" t="s">
        <v>489</v>
      </c>
      <c r="C57" s="24" t="s">
        <v>490</v>
      </c>
      <c r="D57" s="24">
        <v>4.1900000000000004</v>
      </c>
      <c r="F57"/>
    </row>
    <row r="58" spans="2:6">
      <c r="B58" s="23" t="s">
        <v>491</v>
      </c>
      <c r="C58" s="24" t="s">
        <v>492</v>
      </c>
      <c r="D58" s="24">
        <v>18.559999999999999</v>
      </c>
      <c r="F58"/>
    </row>
    <row r="59" spans="2:6">
      <c r="B59" s="23" t="s">
        <v>493</v>
      </c>
      <c r="C59" s="24" t="s">
        <v>494</v>
      </c>
      <c r="D59" s="24">
        <v>4.8499999999999996</v>
      </c>
      <c r="F59"/>
    </row>
    <row r="60" spans="2:6">
      <c r="B60" s="23" t="s">
        <v>495</v>
      </c>
      <c r="C60" s="24" t="s">
        <v>496</v>
      </c>
      <c r="D60" s="24">
        <v>10.52</v>
      </c>
      <c r="F60"/>
    </row>
    <row r="61" spans="2:6">
      <c r="B61" s="23" t="s">
        <v>497</v>
      </c>
      <c r="C61" s="24" t="s">
        <v>498</v>
      </c>
      <c r="D61" s="24">
        <v>13.87</v>
      </c>
      <c r="F61"/>
    </row>
    <row r="62" spans="2:6">
      <c r="B62" s="23" t="s">
        <v>499</v>
      </c>
      <c r="C62" s="24" t="s">
        <v>500</v>
      </c>
      <c r="D62" s="24">
        <v>3.19</v>
      </c>
      <c r="F62"/>
    </row>
    <row r="63" spans="2:6">
      <c r="B63" s="23" t="s">
        <v>501</v>
      </c>
      <c r="C63" s="24" t="s">
        <v>502</v>
      </c>
      <c r="D63" s="24">
        <v>18.899999999999999</v>
      </c>
      <c r="F63"/>
    </row>
    <row r="64" spans="2:6">
      <c r="B64" s="23" t="s">
        <v>503</v>
      </c>
      <c r="C64" s="24" t="s">
        <v>466</v>
      </c>
      <c r="D64" s="24">
        <v>9.7200000000000006</v>
      </c>
      <c r="F64"/>
    </row>
    <row r="65" spans="2:6">
      <c r="B65" s="23" t="s">
        <v>504</v>
      </c>
      <c r="C65" s="24" t="s">
        <v>505</v>
      </c>
      <c r="D65" s="24">
        <v>5.9</v>
      </c>
      <c r="F65"/>
    </row>
    <row r="66" spans="2:6">
      <c r="B66" s="23" t="s">
        <v>506</v>
      </c>
      <c r="C66" s="24" t="s">
        <v>507</v>
      </c>
      <c r="D66" s="24">
        <v>3.88</v>
      </c>
      <c r="F66"/>
    </row>
    <row r="67" spans="2:6">
      <c r="B67" s="23" t="s">
        <v>508</v>
      </c>
      <c r="C67" s="24" t="s">
        <v>509</v>
      </c>
      <c r="D67" s="24">
        <v>1.57</v>
      </c>
      <c r="F67"/>
    </row>
    <row r="68" spans="2:6">
      <c r="B68" s="23" t="s">
        <v>510</v>
      </c>
      <c r="C68" s="24" t="s">
        <v>511</v>
      </c>
      <c r="D68" s="28">
        <v>1.57</v>
      </c>
      <c r="F68"/>
    </row>
    <row r="69" spans="2:6">
      <c r="B69"/>
      <c r="C69"/>
      <c r="D69" s="29">
        <f>SUM(D3:D68)-57.11</f>
        <v>753</v>
      </c>
      <c r="F69" s="27">
        <f>D69-F19</f>
        <v>695.89</v>
      </c>
    </row>
    <row r="70" spans="2:6">
      <c r="B70"/>
      <c r="C70"/>
      <c r="D70"/>
    </row>
    <row r="71" spans="2:6">
      <c r="B71" s="23"/>
      <c r="C71" s="30" t="s">
        <v>512</v>
      </c>
      <c r="D71" s="24"/>
    </row>
    <row r="72" spans="2:6">
      <c r="B72" s="23"/>
      <c r="C72" s="24" t="s">
        <v>87</v>
      </c>
      <c r="D72" s="24">
        <v>93.72</v>
      </c>
    </row>
    <row r="73" spans="2:6">
      <c r="B73" s="23"/>
      <c r="C73" s="24" t="s">
        <v>513</v>
      </c>
      <c r="D73" s="24">
        <v>26.68</v>
      </c>
    </row>
    <row r="74" spans="2:6">
      <c r="B74" s="23"/>
      <c r="C74" s="24" t="s">
        <v>514</v>
      </c>
      <c r="D74" s="24">
        <v>22.88</v>
      </c>
    </row>
    <row r="75" spans="2:6">
      <c r="B75" s="23"/>
      <c r="C75" s="24" t="s">
        <v>390</v>
      </c>
      <c r="D75" s="24">
        <v>10.84</v>
      </c>
    </row>
    <row r="76" spans="2:6">
      <c r="B76" s="23"/>
      <c r="C76" s="24" t="s">
        <v>515</v>
      </c>
      <c r="D76" s="24">
        <v>19.79</v>
      </c>
    </row>
    <row r="77" spans="2:6">
      <c r="B77" s="23"/>
      <c r="C77" s="24" t="s">
        <v>516</v>
      </c>
      <c r="D77" s="24">
        <v>30.56</v>
      </c>
    </row>
    <row r="78" spans="2:6">
      <c r="B78" s="23"/>
      <c r="C78" s="24" t="s">
        <v>87</v>
      </c>
      <c r="D78" s="24">
        <v>72.84</v>
      </c>
    </row>
    <row r="79" spans="2:6">
      <c r="B79" s="23"/>
      <c r="C79" s="24" t="s">
        <v>515</v>
      </c>
      <c r="D79" s="28">
        <v>22.18</v>
      </c>
    </row>
    <row r="80" spans="2:6">
      <c r="B80"/>
      <c r="C80"/>
      <c r="D80" s="29">
        <f>SUM(D72:D79)</f>
        <v>299.49</v>
      </c>
      <c r="F80" s="1">
        <f>F69+D80</f>
        <v>995.38</v>
      </c>
    </row>
    <row r="81" spans="2:4">
      <c r="B81"/>
      <c r="C81"/>
      <c r="D81"/>
    </row>
    <row r="82" spans="2:4">
      <c r="B82"/>
      <c r="C82"/>
      <c r="D82"/>
    </row>
    <row r="83" spans="2:4">
      <c r="B83"/>
      <c r="C83" s="31" t="s">
        <v>517</v>
      </c>
      <c r="D83"/>
    </row>
    <row r="84" spans="2:4">
      <c r="B84"/>
      <c r="C84"/>
      <c r="D84"/>
    </row>
    <row r="85" spans="2:4">
      <c r="B85" s="23">
        <v>1</v>
      </c>
      <c r="C85" s="24" t="s">
        <v>518</v>
      </c>
      <c r="D85" s="32">
        <v>13.75</v>
      </c>
    </row>
    <row r="86" spans="2:4">
      <c r="B86" s="23" t="s">
        <v>519</v>
      </c>
      <c r="C86" s="24" t="s">
        <v>520</v>
      </c>
      <c r="D86" s="32">
        <v>3.05</v>
      </c>
    </row>
    <row r="87" spans="2:4">
      <c r="B87" s="23">
        <v>2</v>
      </c>
      <c r="C87" s="24" t="s">
        <v>72</v>
      </c>
      <c r="D87" s="32">
        <v>5.5</v>
      </c>
    </row>
    <row r="88" spans="2:4">
      <c r="B88" s="23">
        <v>3</v>
      </c>
      <c r="C88" s="24" t="s">
        <v>79</v>
      </c>
      <c r="D88" s="32">
        <v>16.13</v>
      </c>
    </row>
    <row r="89" spans="2:4">
      <c r="B89" s="23">
        <v>4</v>
      </c>
      <c r="C89" s="24" t="s">
        <v>521</v>
      </c>
      <c r="D89" s="32">
        <v>13.74</v>
      </c>
    </row>
    <row r="90" spans="2:4">
      <c r="B90" s="23" t="s">
        <v>522</v>
      </c>
      <c r="C90" s="24" t="s">
        <v>523</v>
      </c>
      <c r="D90" s="32">
        <v>3.92</v>
      </c>
    </row>
    <row r="91" spans="2:4">
      <c r="B91" s="23" t="s">
        <v>524</v>
      </c>
      <c r="C91" s="24" t="s">
        <v>520</v>
      </c>
      <c r="D91" s="32">
        <v>1.86</v>
      </c>
    </row>
    <row r="92" spans="2:4">
      <c r="B92" s="23">
        <v>5</v>
      </c>
      <c r="C92" s="24" t="s">
        <v>525</v>
      </c>
      <c r="D92" s="32">
        <v>5.82</v>
      </c>
    </row>
    <row r="93" spans="2:4">
      <c r="B93" s="23">
        <v>6</v>
      </c>
      <c r="C93" s="24" t="s">
        <v>526</v>
      </c>
      <c r="D93" s="32">
        <v>6.74</v>
      </c>
    </row>
    <row r="94" spans="2:4">
      <c r="B94" s="23">
        <v>7</v>
      </c>
      <c r="C94" s="24" t="s">
        <v>87</v>
      </c>
      <c r="D94" s="32">
        <v>5.44</v>
      </c>
    </row>
    <row r="95" spans="2:4">
      <c r="B95" s="23">
        <v>8</v>
      </c>
      <c r="C95" s="24" t="s">
        <v>87</v>
      </c>
      <c r="D95" s="32">
        <v>78.17</v>
      </c>
    </row>
    <row r="96" spans="2:4">
      <c r="B96" s="23">
        <v>9</v>
      </c>
      <c r="C96" s="24" t="s">
        <v>527</v>
      </c>
      <c r="D96" s="32">
        <v>11</v>
      </c>
    </row>
    <row r="97" spans="2:4">
      <c r="B97" s="23">
        <v>10</v>
      </c>
      <c r="C97" s="24" t="s">
        <v>528</v>
      </c>
      <c r="D97" s="24">
        <v>36.6</v>
      </c>
    </row>
    <row r="98" spans="2:4">
      <c r="B98" s="23">
        <v>11</v>
      </c>
      <c r="C98" s="24" t="s">
        <v>529</v>
      </c>
      <c r="D98" s="24">
        <v>37.1</v>
      </c>
    </row>
    <row r="99" spans="2:4">
      <c r="B99" s="23">
        <v>12</v>
      </c>
      <c r="C99" s="24" t="s">
        <v>530</v>
      </c>
      <c r="D99" s="24">
        <v>12.19</v>
      </c>
    </row>
    <row r="100" spans="2:4">
      <c r="B100" s="23">
        <v>13</v>
      </c>
      <c r="C100" s="24" t="s">
        <v>531</v>
      </c>
      <c r="D100" s="24">
        <v>37.5</v>
      </c>
    </row>
    <row r="101" spans="2:4">
      <c r="B101" s="23">
        <v>14</v>
      </c>
      <c r="C101" s="24" t="s">
        <v>532</v>
      </c>
      <c r="D101" s="24">
        <v>11.3</v>
      </c>
    </row>
    <row r="102" spans="2:4">
      <c r="B102" s="23">
        <v>15</v>
      </c>
      <c r="C102" s="24" t="s">
        <v>533</v>
      </c>
      <c r="D102" s="24">
        <v>52.22</v>
      </c>
    </row>
    <row r="103" spans="2:4">
      <c r="B103" s="23">
        <v>16</v>
      </c>
      <c r="C103" s="24" t="s">
        <v>534</v>
      </c>
      <c r="D103" s="24">
        <v>40.21</v>
      </c>
    </row>
    <row r="104" spans="2:4">
      <c r="B104" s="23">
        <v>17</v>
      </c>
      <c r="C104" s="24" t="s">
        <v>422</v>
      </c>
      <c r="D104" s="24">
        <v>30.7</v>
      </c>
    </row>
    <row r="105" spans="2:4">
      <c r="B105" s="23">
        <v>18</v>
      </c>
      <c r="C105" s="24" t="s">
        <v>87</v>
      </c>
      <c r="D105" s="24">
        <v>16.8</v>
      </c>
    </row>
    <row r="106" spans="2:4">
      <c r="B106" s="23">
        <v>19</v>
      </c>
      <c r="C106" s="24" t="s">
        <v>535</v>
      </c>
      <c r="D106" s="24">
        <v>12.1</v>
      </c>
    </row>
    <row r="107" spans="2:4">
      <c r="B107" s="23">
        <v>20</v>
      </c>
      <c r="C107" s="24" t="s">
        <v>536</v>
      </c>
      <c r="D107" s="24">
        <v>4.08</v>
      </c>
    </row>
    <row r="108" spans="2:4">
      <c r="B108" s="23">
        <v>21</v>
      </c>
      <c r="C108" s="24" t="s">
        <v>537</v>
      </c>
      <c r="D108" s="24">
        <v>8.32</v>
      </c>
    </row>
    <row r="109" spans="2:4">
      <c r="B109" s="23">
        <v>22</v>
      </c>
      <c r="C109" s="24" t="s">
        <v>87</v>
      </c>
      <c r="D109" s="24">
        <v>48.7</v>
      </c>
    </row>
    <row r="110" spans="2:4">
      <c r="B110" s="33">
        <v>23</v>
      </c>
      <c r="C110" s="34" t="s">
        <v>538</v>
      </c>
      <c r="D110" s="34">
        <v>8.48</v>
      </c>
    </row>
    <row r="111" spans="2:4">
      <c r="B111" s="33">
        <v>24</v>
      </c>
      <c r="C111" s="34" t="s">
        <v>539</v>
      </c>
      <c r="D111" s="34">
        <v>57.1</v>
      </c>
    </row>
    <row r="112" spans="2:4">
      <c r="B112" s="23" t="s">
        <v>540</v>
      </c>
      <c r="C112" s="34" t="s">
        <v>541</v>
      </c>
      <c r="D112" s="34">
        <v>3</v>
      </c>
    </row>
    <row r="113" spans="2:4">
      <c r="B113"/>
      <c r="C113"/>
      <c r="D113" s="35">
        <f>SUM(D85:D112)</f>
        <v>581.52</v>
      </c>
    </row>
    <row r="114" spans="2:4">
      <c r="B114"/>
      <c r="C114"/>
      <c r="D114"/>
    </row>
    <row r="115" spans="2:4">
      <c r="B115"/>
      <c r="C115"/>
      <c r="D115"/>
    </row>
    <row r="116" spans="2:4">
      <c r="B116" s="36"/>
      <c r="C116" s="37" t="s">
        <v>542</v>
      </c>
      <c r="D116" s="38"/>
    </row>
    <row r="117" spans="2:4">
      <c r="B117" s="23">
        <v>9</v>
      </c>
      <c r="C117" s="24" t="s">
        <v>543</v>
      </c>
      <c r="D117" s="24">
        <v>9.5500000000000007</v>
      </c>
    </row>
    <row r="118" spans="2:4">
      <c r="B118" s="23">
        <v>10</v>
      </c>
      <c r="C118" s="24" t="s">
        <v>102</v>
      </c>
      <c r="D118" s="24">
        <v>3.56</v>
      </c>
    </row>
    <row r="119" spans="2:4">
      <c r="B119" s="23" t="s">
        <v>544</v>
      </c>
      <c r="C119" s="24" t="s">
        <v>102</v>
      </c>
      <c r="D119" s="24">
        <v>5.8</v>
      </c>
    </row>
    <row r="120" spans="2:4">
      <c r="B120" s="23">
        <v>11</v>
      </c>
      <c r="C120" s="24" t="s">
        <v>10</v>
      </c>
      <c r="D120" s="24">
        <v>10.78</v>
      </c>
    </row>
    <row r="121" spans="2:4">
      <c r="B121" s="23">
        <v>12</v>
      </c>
      <c r="C121" s="24" t="s">
        <v>410</v>
      </c>
      <c r="D121" s="24">
        <v>21.06</v>
      </c>
    </row>
    <row r="122" spans="2:4">
      <c r="B122" s="23">
        <v>13</v>
      </c>
      <c r="C122" s="24" t="s">
        <v>545</v>
      </c>
      <c r="D122" s="24">
        <v>10.55</v>
      </c>
    </row>
    <row r="123" spans="2:4">
      <c r="B123" s="23">
        <v>14</v>
      </c>
      <c r="C123" s="24" t="s">
        <v>16</v>
      </c>
      <c r="D123" s="24">
        <v>7.69</v>
      </c>
    </row>
    <row r="124" spans="2:4">
      <c r="B124" s="23">
        <v>15</v>
      </c>
      <c r="C124" s="24" t="s">
        <v>546</v>
      </c>
      <c r="D124" s="24">
        <v>18.79</v>
      </c>
    </row>
    <row r="125" spans="2:4">
      <c r="B125" s="23">
        <v>16</v>
      </c>
      <c r="C125" s="24" t="s">
        <v>547</v>
      </c>
      <c r="D125" s="24">
        <v>12.9</v>
      </c>
    </row>
    <row r="126" spans="2:4">
      <c r="B126" s="23">
        <v>17</v>
      </c>
      <c r="C126" s="24" t="s">
        <v>548</v>
      </c>
      <c r="D126" s="24">
        <v>6.85</v>
      </c>
    </row>
    <row r="127" spans="2:4">
      <c r="B127" s="23">
        <v>18</v>
      </c>
      <c r="C127" s="24" t="s">
        <v>549</v>
      </c>
      <c r="D127" s="24">
        <v>18.05</v>
      </c>
    </row>
    <row r="128" spans="2:4">
      <c r="B128" s="23" t="s">
        <v>550</v>
      </c>
      <c r="C128" s="24" t="s">
        <v>551</v>
      </c>
      <c r="D128" s="24">
        <v>5.33</v>
      </c>
    </row>
    <row r="129" spans="2:4">
      <c r="B129" s="23">
        <v>19</v>
      </c>
      <c r="C129" s="24" t="s">
        <v>552</v>
      </c>
      <c r="D129" s="24">
        <v>74.900000000000006</v>
      </c>
    </row>
    <row r="130" spans="2:4">
      <c r="B130" s="23">
        <v>20</v>
      </c>
      <c r="C130" s="24" t="s">
        <v>553</v>
      </c>
      <c r="D130" s="24">
        <v>5.0199999999999996</v>
      </c>
    </row>
    <row r="131" spans="2:4">
      <c r="B131" s="23" t="s">
        <v>554</v>
      </c>
      <c r="C131" s="24" t="s">
        <v>555</v>
      </c>
      <c r="D131" s="24">
        <v>6.3</v>
      </c>
    </row>
    <row r="132" spans="2:4">
      <c r="B132" s="23">
        <v>21</v>
      </c>
      <c r="C132" s="24" t="s">
        <v>548</v>
      </c>
      <c r="D132" s="24">
        <v>16.149999999999999</v>
      </c>
    </row>
    <row r="133" spans="2:4">
      <c r="B133" s="23">
        <v>22</v>
      </c>
      <c r="C133" s="24" t="s">
        <v>133</v>
      </c>
      <c r="D133" s="24">
        <v>2.2000000000000002</v>
      </c>
    </row>
    <row r="134" spans="2:4">
      <c r="B134" s="23">
        <v>23</v>
      </c>
      <c r="C134" s="24" t="s">
        <v>556</v>
      </c>
      <c r="D134" s="24">
        <v>2.2400000000000002</v>
      </c>
    </row>
    <row r="135" spans="2:4">
      <c r="B135" s="23">
        <v>24</v>
      </c>
      <c r="C135" s="24" t="s">
        <v>557</v>
      </c>
      <c r="D135" s="24">
        <v>4.51</v>
      </c>
    </row>
    <row r="136" spans="2:4">
      <c r="B136" s="23">
        <v>25</v>
      </c>
      <c r="C136" s="24" t="s">
        <v>18</v>
      </c>
      <c r="D136" s="24">
        <v>99.83</v>
      </c>
    </row>
    <row r="137" spans="2:4">
      <c r="B137" s="23"/>
      <c r="C137" s="24"/>
      <c r="D137" s="39">
        <f>SUM(D117:D136)</f>
        <v>342.06</v>
      </c>
    </row>
    <row r="138" spans="2:4">
      <c r="B138"/>
      <c r="C138" s="27" t="s">
        <v>516</v>
      </c>
      <c r="D138" s="27">
        <v>23.63</v>
      </c>
    </row>
    <row r="139" spans="2:4">
      <c r="B139"/>
      <c r="C139"/>
      <c r="D139"/>
    </row>
    <row r="140" spans="2:4">
      <c r="B140"/>
      <c r="C140"/>
      <c r="D140"/>
    </row>
    <row r="141" spans="2:4">
      <c r="B141"/>
      <c r="C141"/>
      <c r="D141"/>
    </row>
    <row r="142" spans="2:4">
      <c r="B142" s="27"/>
      <c r="C142" s="22" t="s">
        <v>558</v>
      </c>
      <c r="D142"/>
    </row>
    <row r="143" spans="2:4">
      <c r="B143" s="27"/>
      <c r="C143"/>
      <c r="D143"/>
    </row>
    <row r="144" spans="2:4">
      <c r="B144" s="24" t="s">
        <v>559</v>
      </c>
      <c r="C144" s="24" t="s">
        <v>81</v>
      </c>
      <c r="D144" s="24">
        <v>9.36</v>
      </c>
    </row>
    <row r="145" spans="2:4">
      <c r="B145" s="24" t="s">
        <v>560</v>
      </c>
      <c r="C145" s="26" t="s">
        <v>561</v>
      </c>
      <c r="D145" s="24">
        <v>9.02</v>
      </c>
    </row>
    <row r="146" spans="2:4">
      <c r="B146" s="24" t="s">
        <v>562</v>
      </c>
      <c r="C146" s="24" t="s">
        <v>563</v>
      </c>
      <c r="D146" s="24">
        <v>17.64</v>
      </c>
    </row>
    <row r="147" spans="2:4">
      <c r="B147" s="24" t="s">
        <v>564</v>
      </c>
      <c r="C147" s="24" t="s">
        <v>565</v>
      </c>
      <c r="D147" s="24">
        <v>10.23</v>
      </c>
    </row>
    <row r="148" spans="2:4">
      <c r="B148" s="24" t="s">
        <v>566</v>
      </c>
      <c r="C148" s="24" t="s">
        <v>567</v>
      </c>
      <c r="D148" s="24">
        <v>10.84</v>
      </c>
    </row>
    <row r="149" spans="2:4">
      <c r="B149" s="24" t="s">
        <v>568</v>
      </c>
      <c r="C149" s="24" t="s">
        <v>87</v>
      </c>
      <c r="D149" s="24">
        <v>118.61</v>
      </c>
    </row>
    <row r="150" spans="2:4">
      <c r="B150" s="24" t="s">
        <v>569</v>
      </c>
      <c r="C150" s="24" t="s">
        <v>570</v>
      </c>
      <c r="D150" s="24">
        <v>9.7799999999999994</v>
      </c>
    </row>
    <row r="151" spans="2:4">
      <c r="B151" s="24" t="s">
        <v>571</v>
      </c>
      <c r="C151" s="24" t="s">
        <v>430</v>
      </c>
      <c r="D151" s="24">
        <v>8.2799999999999994</v>
      </c>
    </row>
    <row r="152" spans="2:4">
      <c r="B152" s="24" t="s">
        <v>572</v>
      </c>
      <c r="C152" s="24" t="s">
        <v>7</v>
      </c>
      <c r="D152" s="24">
        <v>15.09</v>
      </c>
    </row>
    <row r="153" spans="2:4">
      <c r="B153" s="24" t="s">
        <v>573</v>
      </c>
      <c r="C153" s="24" t="s">
        <v>574</v>
      </c>
      <c r="D153" s="24">
        <v>11.51</v>
      </c>
    </row>
    <row r="154" spans="2:4">
      <c r="B154" s="24" t="s">
        <v>575</v>
      </c>
      <c r="C154" s="24" t="s">
        <v>30</v>
      </c>
      <c r="D154" s="24">
        <v>11.43</v>
      </c>
    </row>
    <row r="155" spans="2:4">
      <c r="B155" s="24" t="s">
        <v>576</v>
      </c>
      <c r="C155" s="24" t="s">
        <v>577</v>
      </c>
      <c r="D155" s="24">
        <v>12.9</v>
      </c>
    </row>
    <row r="156" spans="2:4">
      <c r="B156" s="24" t="s">
        <v>578</v>
      </c>
      <c r="C156" s="24" t="s">
        <v>516</v>
      </c>
      <c r="D156" s="24">
        <v>20.92</v>
      </c>
    </row>
    <row r="157" spans="2:4">
      <c r="B157" s="27"/>
      <c r="C157"/>
      <c r="D157" s="27">
        <f>SUM(D144:D156)</f>
        <v>265.61</v>
      </c>
    </row>
    <row r="158" spans="2:4">
      <c r="B158" s="27"/>
      <c r="C158"/>
      <c r="D158" s="27">
        <f>D157-D145</f>
        <v>256.59000000000003</v>
      </c>
    </row>
    <row r="159" spans="2:4">
      <c r="B159" s="27"/>
      <c r="C159" s="22" t="s">
        <v>579</v>
      </c>
      <c r="D159"/>
    </row>
    <row r="160" spans="2:4">
      <c r="B160" s="27"/>
      <c r="C160"/>
      <c r="D160"/>
    </row>
    <row r="161" spans="2:4">
      <c r="B161" s="27"/>
      <c r="C161" s="24" t="s">
        <v>580</v>
      </c>
      <c r="D161" s="24">
        <v>87.1</v>
      </c>
    </row>
    <row r="162" spans="2:4">
      <c r="B162" s="27"/>
      <c r="C162" s="24" t="s">
        <v>581</v>
      </c>
      <c r="D162" s="24">
        <v>9.8000000000000007</v>
      </c>
    </row>
    <row r="163" spans="2:4">
      <c r="B163" s="27"/>
      <c r="C163" s="24" t="s">
        <v>582</v>
      </c>
      <c r="D163" s="24">
        <v>1.7</v>
      </c>
    </row>
    <row r="164" spans="2:4">
      <c r="B164" s="27"/>
      <c r="C164" s="24" t="s">
        <v>583</v>
      </c>
      <c r="D164" s="24">
        <v>2.2000000000000002</v>
      </c>
    </row>
    <row r="165" spans="2:4">
      <c r="B165" s="27"/>
      <c r="C165" s="24" t="s">
        <v>584</v>
      </c>
      <c r="D165" s="24">
        <v>59.2</v>
      </c>
    </row>
    <row r="166" spans="2:4">
      <c r="B166" s="27"/>
      <c r="C166" s="24" t="s">
        <v>585</v>
      </c>
      <c r="D166" s="24">
        <v>6.1</v>
      </c>
    </row>
    <row r="167" spans="2:4">
      <c r="B167" s="27"/>
      <c r="C167" s="24" t="s">
        <v>85</v>
      </c>
      <c r="D167" s="24">
        <v>9.1</v>
      </c>
    </row>
    <row r="168" spans="2:4">
      <c r="B168" s="27"/>
      <c r="C168" s="24" t="s">
        <v>586</v>
      </c>
      <c r="D168" s="24">
        <v>61.5</v>
      </c>
    </row>
    <row r="169" spans="2:4">
      <c r="B169" s="27"/>
      <c r="C169" s="24" t="s">
        <v>587</v>
      </c>
      <c r="D169" s="24">
        <v>11.7</v>
      </c>
    </row>
    <row r="170" spans="2:4">
      <c r="B170" s="27"/>
      <c r="C170" s="24" t="s">
        <v>35</v>
      </c>
      <c r="D170" s="24">
        <v>8.8000000000000007</v>
      </c>
    </row>
    <row r="171" spans="2:4">
      <c r="B171" s="27"/>
      <c r="C171" s="24" t="s">
        <v>588</v>
      </c>
      <c r="D171" s="24">
        <v>6.8</v>
      </c>
    </row>
    <row r="172" spans="2:4">
      <c r="B172" s="27"/>
      <c r="C172" s="24" t="s">
        <v>588</v>
      </c>
      <c r="D172" s="24">
        <v>27.3</v>
      </c>
    </row>
    <row r="173" spans="2:4">
      <c r="B173" s="27"/>
      <c r="C173" s="24" t="s">
        <v>589</v>
      </c>
      <c r="D173" s="24">
        <v>10.1</v>
      </c>
    </row>
    <row r="174" spans="2:4">
      <c r="B174" s="27"/>
      <c r="C174" s="24" t="s">
        <v>590</v>
      </c>
      <c r="D174" s="24">
        <v>136.80000000000001</v>
      </c>
    </row>
    <row r="175" spans="2:4">
      <c r="B175" s="27"/>
      <c r="C175" s="24" t="s">
        <v>591</v>
      </c>
      <c r="D175" s="24">
        <v>8.9</v>
      </c>
    </row>
    <row r="176" spans="2:4">
      <c r="B176" s="27"/>
      <c r="C176" s="24" t="s">
        <v>592</v>
      </c>
      <c r="D176" s="24">
        <v>10.5</v>
      </c>
    </row>
    <row r="177" spans="2:4">
      <c r="B177" s="27"/>
      <c r="C177" s="24" t="s">
        <v>593</v>
      </c>
      <c r="D177" s="24">
        <v>38.799999999999997</v>
      </c>
    </row>
    <row r="178" spans="2:4">
      <c r="B178" s="27"/>
      <c r="C178" s="24" t="s">
        <v>594</v>
      </c>
      <c r="D178" s="24">
        <v>8.5</v>
      </c>
    </row>
    <row r="179" spans="2:4">
      <c r="B179" s="27"/>
      <c r="C179" s="24" t="s">
        <v>595</v>
      </c>
      <c r="D179" s="24">
        <v>6.5</v>
      </c>
    </row>
    <row r="180" spans="2:4">
      <c r="B180" s="27"/>
      <c r="C180" s="24" t="s">
        <v>591</v>
      </c>
      <c r="D180" s="24">
        <v>14.3</v>
      </c>
    </row>
    <row r="181" spans="2:4">
      <c r="B181" s="27"/>
      <c r="C181" s="24" t="s">
        <v>592</v>
      </c>
      <c r="D181" s="24">
        <v>10.7</v>
      </c>
    </row>
    <row r="182" spans="2:4">
      <c r="B182" s="27"/>
      <c r="C182" s="24" t="s">
        <v>596</v>
      </c>
      <c r="D182" s="24">
        <v>37</v>
      </c>
    </row>
    <row r="183" spans="2:4">
      <c r="B183" s="27"/>
      <c r="C183" s="24" t="s">
        <v>597</v>
      </c>
      <c r="D183" s="24">
        <v>39.6</v>
      </c>
    </row>
    <row r="184" spans="2:4">
      <c r="B184" s="27"/>
      <c r="C184" s="24" t="s">
        <v>85</v>
      </c>
      <c r="D184" s="24">
        <v>4.8</v>
      </c>
    </row>
    <row r="185" spans="2:4">
      <c r="B185" s="27"/>
      <c r="C185" s="24" t="s">
        <v>598</v>
      </c>
      <c r="D185" s="24">
        <v>6.5</v>
      </c>
    </row>
    <row r="186" spans="2:4">
      <c r="B186" s="27"/>
      <c r="C186" s="24" t="s">
        <v>599</v>
      </c>
      <c r="D186" s="24">
        <v>6.3</v>
      </c>
    </row>
    <row r="187" spans="2:4">
      <c r="B187" s="27"/>
      <c r="C187" s="24" t="s">
        <v>600</v>
      </c>
      <c r="D187" s="24">
        <v>14.2</v>
      </c>
    </row>
    <row r="188" spans="2:4">
      <c r="B188" s="27"/>
      <c r="C188" s="24" t="s">
        <v>601</v>
      </c>
      <c r="D188" s="24">
        <v>2.9</v>
      </c>
    </row>
    <row r="189" spans="2:4">
      <c r="B189" s="27"/>
      <c r="C189" s="24" t="s">
        <v>602</v>
      </c>
      <c r="D189" s="24">
        <v>9.6999999999999993</v>
      </c>
    </row>
    <row r="190" spans="2:4">
      <c r="B190" s="27"/>
      <c r="C190" s="24" t="s">
        <v>603</v>
      </c>
      <c r="D190" s="24">
        <v>25.9</v>
      </c>
    </row>
    <row r="191" spans="2:4">
      <c r="B191" s="27"/>
      <c r="C191" s="24" t="s">
        <v>601</v>
      </c>
      <c r="D191" s="24">
        <v>2.8</v>
      </c>
    </row>
    <row r="192" spans="2:4">
      <c r="B192" s="27"/>
      <c r="C192" s="24" t="s">
        <v>601</v>
      </c>
      <c r="D192" s="24">
        <v>5.8</v>
      </c>
    </row>
    <row r="193" spans="2:4">
      <c r="B193" s="27"/>
      <c r="C193" s="24" t="s">
        <v>604</v>
      </c>
      <c r="D193" s="24">
        <v>9.5</v>
      </c>
    </row>
    <row r="194" spans="2:4">
      <c r="B194" s="27"/>
      <c r="C194" s="24" t="s">
        <v>605</v>
      </c>
      <c r="D194" s="24">
        <v>15.2</v>
      </c>
    </row>
    <row r="195" spans="2:4">
      <c r="B195" s="27"/>
      <c r="C195" s="24" t="s">
        <v>606</v>
      </c>
      <c r="D195" s="24">
        <v>10.8</v>
      </c>
    </row>
    <row r="196" spans="2:4">
      <c r="B196" s="27"/>
      <c r="C196" s="24" t="s">
        <v>607</v>
      </c>
      <c r="D196" s="24">
        <v>12.8</v>
      </c>
    </row>
    <row r="197" spans="2:4">
      <c r="B197" s="27"/>
      <c r="C197" s="24" t="s">
        <v>593</v>
      </c>
      <c r="D197" s="24">
        <v>38.799999999999997</v>
      </c>
    </row>
    <row r="198" spans="2:4">
      <c r="B198" s="27"/>
      <c r="C198" s="24" t="s">
        <v>592</v>
      </c>
      <c r="D198" s="24">
        <v>10.5</v>
      </c>
    </row>
    <row r="199" spans="2:4">
      <c r="B199" s="27"/>
      <c r="C199" s="24" t="s">
        <v>591</v>
      </c>
      <c r="D199" s="24">
        <v>8.9</v>
      </c>
    </row>
    <row r="200" spans="2:4">
      <c r="B200" s="27"/>
      <c r="C200" s="24" t="s">
        <v>583</v>
      </c>
      <c r="D200" s="24">
        <v>2.2999999999999998</v>
      </c>
    </row>
    <row r="201" spans="2:4">
      <c r="B201" s="27"/>
      <c r="C201" s="24" t="s">
        <v>608</v>
      </c>
      <c r="D201" s="24">
        <v>3.7</v>
      </c>
    </row>
    <row r="202" spans="2:4">
      <c r="B202" s="27"/>
      <c r="C202" s="24" t="s">
        <v>609</v>
      </c>
      <c r="D202" s="24">
        <v>6.1</v>
      </c>
    </row>
    <row r="203" spans="2:4">
      <c r="B203" s="27"/>
      <c r="C203" s="24" t="s">
        <v>610</v>
      </c>
      <c r="D203" s="24">
        <v>5.6</v>
      </c>
    </row>
    <row r="204" spans="2:4">
      <c r="B204" s="27"/>
      <c r="C204" s="24" t="s">
        <v>611</v>
      </c>
      <c r="D204" s="24">
        <v>10.8</v>
      </c>
    </row>
    <row r="205" spans="2:4">
      <c r="B205" s="27"/>
      <c r="C205" s="24" t="s">
        <v>612</v>
      </c>
      <c r="D205" s="24">
        <v>15.1</v>
      </c>
    </row>
    <row r="206" spans="2:4">
      <c r="B206" s="27"/>
      <c r="C206" s="24" t="s">
        <v>613</v>
      </c>
      <c r="D206" s="24">
        <v>21.7</v>
      </c>
    </row>
    <row r="207" spans="2:4">
      <c r="B207" s="27"/>
      <c r="C207" s="24" t="s">
        <v>35</v>
      </c>
      <c r="D207" s="24">
        <v>2.2999999999999998</v>
      </c>
    </row>
    <row r="208" spans="2:4">
      <c r="B208" s="27"/>
      <c r="C208" s="24" t="s">
        <v>584</v>
      </c>
      <c r="D208" s="24">
        <v>17.5</v>
      </c>
    </row>
    <row r="209" spans="2:4">
      <c r="B209" s="27"/>
      <c r="C209" s="24" t="s">
        <v>614</v>
      </c>
      <c r="D209" s="24">
        <v>9</v>
      </c>
    </row>
    <row r="210" spans="2:4">
      <c r="B210" s="27"/>
      <c r="C210" s="24" t="s">
        <v>615</v>
      </c>
      <c r="D210" s="24">
        <v>12.8</v>
      </c>
    </row>
    <row r="211" spans="2:4">
      <c r="B211" s="27"/>
      <c r="C211" s="24" t="s">
        <v>616</v>
      </c>
      <c r="D211" s="24">
        <v>8.9</v>
      </c>
    </row>
    <row r="212" spans="2:4">
      <c r="B212" s="27"/>
      <c r="C212" s="24" t="s">
        <v>617</v>
      </c>
      <c r="D212" s="24">
        <v>4.8</v>
      </c>
    </row>
    <row r="213" spans="2:4">
      <c r="B213" s="27"/>
      <c r="C213" s="24" t="s">
        <v>618</v>
      </c>
      <c r="D213" s="24">
        <v>5.6</v>
      </c>
    </row>
    <row r="214" spans="2:4">
      <c r="B214" s="27"/>
      <c r="C214" s="24" t="s">
        <v>486</v>
      </c>
      <c r="D214" s="24">
        <v>2.9</v>
      </c>
    </row>
    <row r="215" spans="2:4">
      <c r="B215" s="27"/>
      <c r="C215" s="24" t="s">
        <v>583</v>
      </c>
      <c r="D215" s="24">
        <v>2.6</v>
      </c>
    </row>
    <row r="216" spans="2:4">
      <c r="B216" s="27"/>
      <c r="C216" s="24" t="s">
        <v>584</v>
      </c>
      <c r="D216" s="24">
        <v>18.2</v>
      </c>
    </row>
    <row r="217" spans="2:4">
      <c r="B217" s="27"/>
      <c r="C217" s="24" t="s">
        <v>619</v>
      </c>
      <c r="D217" s="24">
        <v>11.8</v>
      </c>
    </row>
    <row r="218" spans="2:4">
      <c r="B218" s="27"/>
      <c r="C218" s="24" t="s">
        <v>619</v>
      </c>
      <c r="D218" s="24">
        <v>10.199999999999999</v>
      </c>
    </row>
    <row r="219" spans="2:4">
      <c r="B219" s="27"/>
      <c r="C219" s="24" t="s">
        <v>390</v>
      </c>
      <c r="D219" s="24">
        <v>10.5</v>
      </c>
    </row>
    <row r="220" spans="2:4">
      <c r="B220" s="27"/>
      <c r="C220" s="24" t="s">
        <v>620</v>
      </c>
      <c r="D220" s="24">
        <v>10</v>
      </c>
    </row>
    <row r="221" spans="2:4">
      <c r="B221" s="27"/>
      <c r="C221" s="24" t="s">
        <v>621</v>
      </c>
      <c r="D221" s="24">
        <v>10.7</v>
      </c>
    </row>
    <row r="222" spans="2:4">
      <c r="B222" s="27"/>
      <c r="C222" s="24" t="s">
        <v>390</v>
      </c>
      <c r="D222" s="24">
        <v>10.5</v>
      </c>
    </row>
    <row r="223" spans="2:4">
      <c r="B223" s="27"/>
      <c r="C223" s="24" t="s">
        <v>622</v>
      </c>
      <c r="D223" s="24">
        <v>21.8</v>
      </c>
    </row>
    <row r="224" spans="2:4">
      <c r="B224"/>
      <c r="C224" s="24" t="s">
        <v>516</v>
      </c>
      <c r="D224" s="24">
        <v>23.63</v>
      </c>
    </row>
    <row r="225" spans="1:1025">
      <c r="B225"/>
      <c r="C225" s="24" t="s">
        <v>516</v>
      </c>
      <c r="D225" s="24">
        <v>20.92</v>
      </c>
    </row>
    <row r="226" spans="1:1025">
      <c r="B226"/>
      <c r="C226"/>
      <c r="D226" s="27">
        <f>SUM(D161:D225)</f>
        <v>1078.3500000000001</v>
      </c>
    </row>
    <row r="227" spans="1:1025">
      <c r="B227"/>
      <c r="C227"/>
      <c r="D227"/>
    </row>
    <row r="228" spans="1:1025">
      <c r="B228"/>
      <c r="C228"/>
      <c r="D228"/>
    </row>
    <row r="229" spans="1:1025">
      <c r="B229"/>
      <c r="C229" s="22" t="s">
        <v>1329</v>
      </c>
      <c r="D229" s="192"/>
    </row>
    <row r="230" spans="1:1025" s="53" customFormat="1">
      <c r="A230" s="1"/>
      <c r="B230" s="33">
        <v>101</v>
      </c>
      <c r="C230" s="34" t="s">
        <v>1286</v>
      </c>
      <c r="D230" s="34">
        <v>9.8000000000000007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/>
      <c r="KT230" s="1"/>
      <c r="KU230" s="1"/>
      <c r="KV230" s="1"/>
      <c r="KW230" s="1"/>
      <c r="KX230" s="1"/>
      <c r="KY230" s="1"/>
      <c r="KZ230" s="1"/>
      <c r="LA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  <c r="LQ230" s="1"/>
      <c r="LR230" s="1"/>
      <c r="LS230" s="1"/>
      <c r="LT230" s="1"/>
      <c r="LU230" s="1"/>
      <c r="LV230" s="1"/>
      <c r="LW230" s="1"/>
      <c r="LX230" s="1"/>
      <c r="LY230" s="1"/>
      <c r="LZ230" s="1"/>
      <c r="MA230" s="1"/>
      <c r="MB230" s="1"/>
      <c r="MC230" s="1"/>
      <c r="MD230" s="1"/>
      <c r="ME230" s="1"/>
      <c r="MF230" s="1"/>
      <c r="MG230" s="1"/>
      <c r="MH230" s="1"/>
      <c r="MI230" s="1"/>
      <c r="MJ230" s="1"/>
      <c r="MK230" s="1"/>
      <c r="ML230" s="1"/>
      <c r="MM230" s="1"/>
      <c r="MN230" s="1"/>
      <c r="MO230" s="1"/>
      <c r="MP230" s="1"/>
      <c r="MQ230" s="1"/>
      <c r="MR230" s="1"/>
      <c r="MS230" s="1"/>
      <c r="MT230" s="1"/>
      <c r="MU230" s="1"/>
      <c r="MV230" s="1"/>
      <c r="MW230" s="1"/>
      <c r="MX230" s="1"/>
      <c r="MY230" s="1"/>
      <c r="MZ230" s="1"/>
      <c r="NA230" s="1"/>
      <c r="NB230" s="1"/>
      <c r="NC230" s="1"/>
      <c r="ND230" s="1"/>
      <c r="NE230" s="1"/>
      <c r="NF230" s="1"/>
      <c r="NG230" s="1"/>
      <c r="NH230" s="1"/>
      <c r="NI230" s="1"/>
      <c r="NJ230" s="1"/>
      <c r="NK230" s="1"/>
      <c r="NL230" s="1"/>
      <c r="NM230" s="1"/>
      <c r="NN230" s="1"/>
      <c r="NO230" s="1"/>
      <c r="NP230" s="1"/>
      <c r="NQ230" s="1"/>
      <c r="NR230" s="1"/>
      <c r="NS230" s="1"/>
      <c r="NT230" s="1"/>
      <c r="NU230" s="1"/>
      <c r="NV230" s="1"/>
      <c r="NW230" s="1"/>
      <c r="NX230" s="1"/>
      <c r="NY230" s="1"/>
      <c r="NZ230" s="1"/>
      <c r="OA230" s="1"/>
      <c r="OB230" s="1"/>
      <c r="OC230" s="1"/>
      <c r="OD230" s="1"/>
      <c r="OE230" s="1"/>
      <c r="OF230" s="1"/>
      <c r="OG230" s="1"/>
      <c r="OH230" s="1"/>
      <c r="OI230" s="1"/>
      <c r="OJ230" s="1"/>
      <c r="OK230" s="1"/>
      <c r="OL230" s="1"/>
      <c r="OM230" s="1"/>
      <c r="ON230" s="1"/>
      <c r="OO230" s="1"/>
      <c r="OP230" s="1"/>
      <c r="OQ230" s="1"/>
      <c r="OR230" s="1"/>
      <c r="OS230" s="1"/>
      <c r="OT230" s="1"/>
      <c r="OU230" s="1"/>
      <c r="OV230" s="1"/>
      <c r="OW230" s="1"/>
      <c r="OX230" s="1"/>
      <c r="OY230" s="1"/>
      <c r="OZ230" s="1"/>
      <c r="PA230" s="1"/>
      <c r="PB230" s="1"/>
      <c r="PC230" s="1"/>
      <c r="PD230" s="1"/>
      <c r="PE230" s="1"/>
      <c r="PF230" s="1"/>
      <c r="PG230" s="1"/>
      <c r="PH230" s="1"/>
      <c r="PI230" s="1"/>
      <c r="PJ230" s="1"/>
      <c r="PK230" s="1"/>
      <c r="PL230" s="1"/>
      <c r="PM230" s="1"/>
      <c r="PN230" s="1"/>
      <c r="PO230" s="1"/>
      <c r="PP230" s="1"/>
      <c r="PQ230" s="1"/>
      <c r="PR230" s="1"/>
      <c r="PS230" s="1"/>
      <c r="PT230" s="1"/>
      <c r="PU230" s="1"/>
      <c r="PV230" s="1"/>
      <c r="PW230" s="1"/>
      <c r="PX230" s="1"/>
      <c r="PY230" s="1"/>
      <c r="PZ230" s="1"/>
      <c r="QA230" s="1"/>
      <c r="QB230" s="1"/>
      <c r="QC230" s="1"/>
      <c r="QD230" s="1"/>
      <c r="QE230" s="1"/>
      <c r="QF230" s="1"/>
      <c r="QG230" s="1"/>
      <c r="QH230" s="1"/>
      <c r="QI230" s="1"/>
      <c r="QJ230" s="1"/>
      <c r="QK230" s="1"/>
      <c r="QL230" s="1"/>
      <c r="QM230" s="1"/>
      <c r="QN230" s="1"/>
      <c r="QO230" s="1"/>
      <c r="QP230" s="1"/>
      <c r="QQ230" s="1"/>
      <c r="QR230" s="1"/>
      <c r="QS230" s="1"/>
      <c r="QT230" s="1"/>
      <c r="QU230" s="1"/>
      <c r="QV230" s="1"/>
      <c r="QW230" s="1"/>
      <c r="QX230" s="1"/>
      <c r="QY230" s="1"/>
      <c r="QZ230" s="1"/>
      <c r="RA230" s="1"/>
      <c r="RB230" s="1"/>
      <c r="RC230" s="1"/>
      <c r="RD230" s="1"/>
      <c r="RE230" s="1"/>
      <c r="RF230" s="1"/>
      <c r="RG230" s="1"/>
      <c r="RH230" s="1"/>
      <c r="RI230" s="1"/>
      <c r="RJ230" s="1"/>
      <c r="RK230" s="1"/>
      <c r="RL230" s="1"/>
      <c r="RM230" s="1"/>
      <c r="RN230" s="1"/>
      <c r="RO230" s="1"/>
      <c r="RP230" s="1"/>
      <c r="RQ230" s="1"/>
      <c r="RR230" s="1"/>
      <c r="RS230" s="1"/>
      <c r="RT230" s="1"/>
      <c r="RU230" s="1"/>
      <c r="RV230" s="1"/>
      <c r="RW230" s="1"/>
      <c r="RX230" s="1"/>
      <c r="RY230" s="1"/>
      <c r="RZ230" s="1"/>
      <c r="SA230" s="1"/>
      <c r="SB230" s="1"/>
      <c r="SC230" s="1"/>
      <c r="SD230" s="1"/>
      <c r="SE230" s="1"/>
      <c r="SF230" s="1"/>
      <c r="SG230" s="1"/>
      <c r="SH230" s="1"/>
      <c r="SI230" s="1"/>
      <c r="SJ230" s="1"/>
      <c r="SK230" s="1"/>
      <c r="SL230" s="1"/>
      <c r="SM230" s="1"/>
      <c r="SN230" s="1"/>
      <c r="SO230" s="1"/>
      <c r="SP230" s="1"/>
      <c r="SQ230" s="1"/>
      <c r="SR230" s="1"/>
      <c r="SS230" s="1"/>
      <c r="ST230" s="1"/>
      <c r="SU230" s="1"/>
      <c r="SV230" s="1"/>
      <c r="SW230" s="1"/>
      <c r="SX230" s="1"/>
      <c r="SY230" s="1"/>
      <c r="SZ230" s="1"/>
      <c r="TA230" s="1"/>
      <c r="TB230" s="1"/>
      <c r="TC230" s="1"/>
      <c r="TD230" s="1"/>
      <c r="TE230" s="1"/>
      <c r="TF230" s="1"/>
      <c r="TG230" s="1"/>
      <c r="TH230" s="1"/>
      <c r="TI230" s="1"/>
      <c r="TJ230" s="1"/>
      <c r="TK230" s="1"/>
      <c r="TL230" s="1"/>
      <c r="TM230" s="1"/>
      <c r="TN230" s="1"/>
      <c r="TO230" s="1"/>
      <c r="TP230" s="1"/>
      <c r="TQ230" s="1"/>
      <c r="TR230" s="1"/>
      <c r="TS230" s="1"/>
      <c r="TT230" s="1"/>
      <c r="TU230" s="1"/>
      <c r="TV230" s="1"/>
      <c r="TW230" s="1"/>
      <c r="TX230" s="1"/>
      <c r="TY230" s="1"/>
      <c r="TZ230" s="1"/>
      <c r="UA230" s="1"/>
      <c r="UB230" s="1"/>
      <c r="UC230" s="1"/>
      <c r="UD230" s="1"/>
      <c r="UE230" s="1"/>
      <c r="UF230" s="1"/>
      <c r="UG230" s="1"/>
      <c r="UH230" s="1"/>
      <c r="UI230" s="1"/>
      <c r="UJ230" s="1"/>
      <c r="UK230" s="1"/>
      <c r="UL230" s="1"/>
      <c r="UM230" s="1"/>
      <c r="UN230" s="1"/>
      <c r="UO230" s="1"/>
      <c r="UP230" s="1"/>
      <c r="UQ230" s="1"/>
      <c r="UR230" s="1"/>
      <c r="US230" s="1"/>
      <c r="UT230" s="1"/>
      <c r="UU230" s="1"/>
      <c r="UV230" s="1"/>
      <c r="UW230" s="1"/>
      <c r="UX230" s="1"/>
      <c r="UY230" s="1"/>
      <c r="UZ230" s="1"/>
      <c r="VA230" s="1"/>
      <c r="VB230" s="1"/>
      <c r="VC230" s="1"/>
      <c r="VD230" s="1"/>
      <c r="VE230" s="1"/>
      <c r="VF230" s="1"/>
      <c r="VG230" s="1"/>
      <c r="VH230" s="1"/>
      <c r="VI230" s="1"/>
      <c r="VJ230" s="1"/>
      <c r="VK230" s="1"/>
      <c r="VL230" s="1"/>
      <c r="VM230" s="1"/>
      <c r="VN230" s="1"/>
      <c r="VO230" s="1"/>
      <c r="VP230" s="1"/>
      <c r="VQ230" s="1"/>
      <c r="VR230" s="1"/>
      <c r="VS230" s="1"/>
      <c r="VT230" s="1"/>
      <c r="VU230" s="1"/>
      <c r="VV230" s="1"/>
      <c r="VW230" s="1"/>
      <c r="VX230" s="1"/>
      <c r="VY230" s="1"/>
      <c r="VZ230" s="1"/>
      <c r="WA230" s="1"/>
      <c r="WB230" s="1"/>
      <c r="WC230" s="1"/>
      <c r="WD230" s="1"/>
      <c r="WE230" s="1"/>
      <c r="WF230" s="1"/>
      <c r="WG230" s="1"/>
      <c r="WH230" s="1"/>
      <c r="WI230" s="1"/>
      <c r="WJ230" s="1"/>
      <c r="WK230" s="1"/>
      <c r="WL230" s="1"/>
      <c r="WM230" s="1"/>
      <c r="WN230" s="1"/>
      <c r="WO230" s="1"/>
      <c r="WP230" s="1"/>
      <c r="WQ230" s="1"/>
      <c r="WR230" s="1"/>
      <c r="WS230" s="1"/>
      <c r="WT230" s="1"/>
      <c r="WU230" s="1"/>
      <c r="WV230" s="1"/>
      <c r="WW230" s="1"/>
      <c r="WX230" s="1"/>
      <c r="WY230" s="1"/>
      <c r="WZ230" s="1"/>
      <c r="XA230" s="1"/>
      <c r="XB230" s="1"/>
      <c r="XC230" s="1"/>
      <c r="XD230" s="1"/>
      <c r="XE230" s="1"/>
      <c r="XF230" s="1"/>
      <c r="XG230" s="1"/>
      <c r="XH230" s="1"/>
      <c r="XI230" s="1"/>
      <c r="XJ230" s="1"/>
      <c r="XK230" s="1"/>
      <c r="XL230" s="1"/>
      <c r="XM230" s="1"/>
      <c r="XN230" s="1"/>
      <c r="XO230" s="1"/>
      <c r="XP230" s="1"/>
      <c r="XQ230" s="1"/>
      <c r="XR230" s="1"/>
      <c r="XS230" s="1"/>
      <c r="XT230" s="1"/>
      <c r="XU230" s="1"/>
      <c r="XV230" s="1"/>
      <c r="XW230" s="1"/>
      <c r="XX230" s="1"/>
      <c r="XY230" s="1"/>
      <c r="XZ230" s="1"/>
      <c r="YA230" s="1"/>
      <c r="YB230" s="1"/>
      <c r="YC230" s="1"/>
      <c r="YD230" s="1"/>
      <c r="YE230" s="1"/>
      <c r="YF230" s="1"/>
      <c r="YG230" s="1"/>
      <c r="YH230" s="1"/>
      <c r="YI230" s="1"/>
      <c r="YJ230" s="1"/>
      <c r="YK230" s="1"/>
      <c r="YL230" s="1"/>
      <c r="YM230" s="1"/>
      <c r="YN230" s="1"/>
      <c r="YO230" s="1"/>
      <c r="YP230" s="1"/>
      <c r="YQ230" s="1"/>
      <c r="YR230" s="1"/>
      <c r="YS230" s="1"/>
      <c r="YT230" s="1"/>
      <c r="YU230" s="1"/>
      <c r="YV230" s="1"/>
      <c r="YW230" s="1"/>
      <c r="YX230" s="1"/>
      <c r="YY230" s="1"/>
      <c r="YZ230" s="1"/>
      <c r="ZA230" s="1"/>
      <c r="ZB230" s="1"/>
      <c r="ZC230" s="1"/>
      <c r="ZD230" s="1"/>
      <c r="ZE230" s="1"/>
      <c r="ZF230" s="1"/>
      <c r="ZG230" s="1"/>
      <c r="ZH230" s="1"/>
      <c r="ZI230" s="1"/>
      <c r="ZJ230" s="1"/>
      <c r="ZK230" s="1"/>
      <c r="ZL230" s="1"/>
      <c r="ZM230" s="1"/>
      <c r="ZN230" s="1"/>
      <c r="ZO230" s="1"/>
      <c r="ZP230" s="1"/>
      <c r="ZQ230" s="1"/>
      <c r="ZR230" s="1"/>
      <c r="ZS230" s="1"/>
      <c r="ZT230" s="1"/>
      <c r="ZU230" s="1"/>
      <c r="ZV230" s="1"/>
      <c r="ZW230" s="1"/>
      <c r="ZX230" s="1"/>
      <c r="ZY230" s="1"/>
      <c r="ZZ230" s="1"/>
      <c r="AAA230" s="1"/>
      <c r="AAB230" s="1"/>
      <c r="AAC230" s="1"/>
      <c r="AAD230" s="1"/>
      <c r="AAE230" s="1"/>
      <c r="AAF230" s="1"/>
      <c r="AAG230" s="1"/>
      <c r="AAH230" s="1"/>
      <c r="AAI230" s="1"/>
      <c r="AAJ230" s="1"/>
      <c r="AAK230" s="1"/>
      <c r="AAL230" s="1"/>
      <c r="AAM230" s="1"/>
      <c r="AAN230" s="1"/>
      <c r="AAO230" s="1"/>
      <c r="AAP230" s="1"/>
      <c r="AAQ230" s="1"/>
      <c r="AAR230" s="1"/>
      <c r="AAS230" s="1"/>
      <c r="AAT230" s="1"/>
      <c r="AAU230" s="1"/>
      <c r="AAV230" s="1"/>
      <c r="AAW230" s="1"/>
      <c r="AAX230" s="1"/>
      <c r="AAY230" s="1"/>
      <c r="AAZ230" s="1"/>
      <c r="ABA230" s="1"/>
      <c r="ABB230" s="1"/>
      <c r="ABC230" s="1"/>
      <c r="ABD230" s="1"/>
      <c r="ABE230" s="1"/>
      <c r="ABF230" s="1"/>
      <c r="ABG230" s="1"/>
      <c r="ABH230" s="1"/>
      <c r="ABI230" s="1"/>
      <c r="ABJ230" s="1"/>
      <c r="ABK230" s="1"/>
      <c r="ABL230" s="1"/>
      <c r="ABM230" s="1"/>
      <c r="ABN230" s="1"/>
      <c r="ABO230" s="1"/>
      <c r="ABP230" s="1"/>
      <c r="ABQ230" s="1"/>
      <c r="ABR230" s="1"/>
      <c r="ABS230" s="1"/>
      <c r="ABT230" s="1"/>
      <c r="ABU230" s="1"/>
      <c r="ABV230" s="1"/>
      <c r="ABW230" s="1"/>
      <c r="ABX230" s="1"/>
      <c r="ABY230" s="1"/>
      <c r="ABZ230" s="1"/>
      <c r="ACA230" s="1"/>
      <c r="ACB230" s="1"/>
      <c r="ACC230" s="1"/>
      <c r="ACD230" s="1"/>
      <c r="ACE230" s="1"/>
      <c r="ACF230" s="1"/>
      <c r="ACG230" s="1"/>
      <c r="ACH230" s="1"/>
      <c r="ACI230" s="1"/>
      <c r="ACJ230" s="1"/>
      <c r="ACK230" s="1"/>
      <c r="ACL230" s="1"/>
      <c r="ACM230" s="1"/>
      <c r="ACN230" s="1"/>
      <c r="ACO230" s="1"/>
      <c r="ACP230" s="1"/>
      <c r="ACQ230" s="1"/>
      <c r="ACR230" s="1"/>
      <c r="ACS230" s="1"/>
      <c r="ACT230" s="1"/>
      <c r="ACU230" s="1"/>
      <c r="ACV230" s="1"/>
      <c r="ACW230" s="1"/>
      <c r="ACX230" s="1"/>
      <c r="ACY230" s="1"/>
      <c r="ACZ230" s="1"/>
      <c r="ADA230" s="1"/>
      <c r="ADB230" s="1"/>
      <c r="ADC230" s="1"/>
      <c r="ADD230" s="1"/>
      <c r="ADE230" s="1"/>
      <c r="ADF230" s="1"/>
      <c r="ADG230" s="1"/>
      <c r="ADH230" s="1"/>
      <c r="ADI230" s="1"/>
      <c r="ADJ230" s="1"/>
      <c r="ADK230" s="1"/>
      <c r="ADL230" s="1"/>
      <c r="ADM230" s="1"/>
      <c r="ADN230" s="1"/>
      <c r="ADO230" s="1"/>
      <c r="ADP230" s="1"/>
      <c r="ADQ230" s="1"/>
      <c r="ADR230" s="1"/>
      <c r="ADS230" s="1"/>
      <c r="ADT230" s="1"/>
      <c r="ADU230" s="1"/>
      <c r="ADV230" s="1"/>
      <c r="ADW230" s="1"/>
      <c r="ADX230" s="1"/>
      <c r="ADY230" s="1"/>
      <c r="ADZ230" s="1"/>
      <c r="AEA230" s="1"/>
      <c r="AEB230" s="1"/>
      <c r="AEC230" s="1"/>
      <c r="AED230" s="1"/>
      <c r="AEE230" s="1"/>
      <c r="AEF230" s="1"/>
      <c r="AEG230" s="1"/>
      <c r="AEH230" s="1"/>
      <c r="AEI230" s="1"/>
      <c r="AEJ230" s="1"/>
      <c r="AEK230" s="1"/>
      <c r="AEL230" s="1"/>
      <c r="AEM230" s="1"/>
      <c r="AEN230" s="1"/>
      <c r="AEO230" s="1"/>
      <c r="AEP230" s="1"/>
      <c r="AEQ230" s="1"/>
      <c r="AER230" s="1"/>
      <c r="AES230" s="1"/>
      <c r="AET230" s="1"/>
      <c r="AEU230" s="1"/>
      <c r="AEV230" s="1"/>
      <c r="AEW230" s="1"/>
      <c r="AEX230" s="1"/>
      <c r="AEY230" s="1"/>
      <c r="AEZ230" s="1"/>
      <c r="AFA230" s="1"/>
      <c r="AFB230" s="1"/>
      <c r="AFC230" s="1"/>
      <c r="AFD230" s="1"/>
      <c r="AFE230" s="1"/>
      <c r="AFF230" s="1"/>
      <c r="AFG230" s="1"/>
      <c r="AFH230" s="1"/>
      <c r="AFI230" s="1"/>
      <c r="AFJ230" s="1"/>
      <c r="AFK230" s="1"/>
      <c r="AFL230" s="1"/>
      <c r="AFM230" s="1"/>
      <c r="AFN230" s="1"/>
      <c r="AFO230" s="1"/>
      <c r="AFP230" s="1"/>
      <c r="AFQ230" s="1"/>
      <c r="AFR230" s="1"/>
      <c r="AFS230" s="1"/>
      <c r="AFT230" s="1"/>
      <c r="AFU230" s="1"/>
      <c r="AFV230" s="1"/>
      <c r="AFW230" s="1"/>
      <c r="AFX230" s="1"/>
      <c r="AFY230" s="1"/>
      <c r="AFZ230" s="1"/>
      <c r="AGA230" s="1"/>
      <c r="AGB230" s="1"/>
      <c r="AGC230" s="1"/>
      <c r="AGD230" s="1"/>
      <c r="AGE230" s="1"/>
      <c r="AGF230" s="1"/>
      <c r="AGG230" s="1"/>
      <c r="AGH230" s="1"/>
      <c r="AGI230" s="1"/>
      <c r="AGJ230" s="1"/>
      <c r="AGK230" s="1"/>
      <c r="AGL230" s="1"/>
      <c r="AGM230" s="1"/>
      <c r="AGN230" s="1"/>
      <c r="AGO230" s="1"/>
      <c r="AGP230" s="1"/>
      <c r="AGQ230" s="1"/>
      <c r="AGR230" s="1"/>
      <c r="AGS230" s="1"/>
      <c r="AGT230" s="1"/>
      <c r="AGU230" s="1"/>
      <c r="AGV230" s="1"/>
      <c r="AGW230" s="1"/>
      <c r="AGX230" s="1"/>
      <c r="AGY230" s="1"/>
      <c r="AGZ230" s="1"/>
      <c r="AHA230" s="1"/>
      <c r="AHB230" s="1"/>
      <c r="AHC230" s="1"/>
      <c r="AHD230" s="1"/>
      <c r="AHE230" s="1"/>
      <c r="AHF230" s="1"/>
      <c r="AHG230" s="1"/>
      <c r="AHH230" s="1"/>
      <c r="AHI230" s="1"/>
      <c r="AHJ230" s="1"/>
      <c r="AHK230" s="1"/>
      <c r="AHL230" s="1"/>
      <c r="AHM230" s="1"/>
      <c r="AHN230" s="1"/>
      <c r="AHO230" s="1"/>
      <c r="AHP230" s="1"/>
      <c r="AHQ230" s="1"/>
      <c r="AHR230" s="1"/>
      <c r="AHS230" s="1"/>
      <c r="AHT230" s="1"/>
      <c r="AHU230" s="1"/>
      <c r="AHV230" s="1"/>
      <c r="AHW230" s="1"/>
      <c r="AHX230" s="1"/>
      <c r="AHY230" s="1"/>
      <c r="AHZ230" s="1"/>
      <c r="AIA230" s="1"/>
      <c r="AIB230" s="1"/>
      <c r="AIC230" s="1"/>
      <c r="AID230" s="1"/>
      <c r="AIE230" s="1"/>
      <c r="AIF230" s="1"/>
      <c r="AIG230" s="1"/>
      <c r="AIH230" s="1"/>
      <c r="AII230" s="1"/>
      <c r="AIJ230" s="1"/>
      <c r="AIK230" s="1"/>
      <c r="AIL230" s="1"/>
      <c r="AIM230" s="1"/>
      <c r="AIN230" s="1"/>
      <c r="AIO230" s="1"/>
      <c r="AIP230" s="1"/>
      <c r="AIQ230" s="1"/>
      <c r="AIR230" s="1"/>
      <c r="AIS230" s="1"/>
      <c r="AIT230" s="1"/>
      <c r="AIU230" s="1"/>
      <c r="AIV230" s="1"/>
      <c r="AIW230" s="1"/>
      <c r="AIX230" s="1"/>
      <c r="AIY230" s="1"/>
      <c r="AIZ230" s="1"/>
      <c r="AJA230" s="1"/>
      <c r="AJB230" s="1"/>
      <c r="AJC230" s="1"/>
      <c r="AJD230" s="1"/>
      <c r="AJE230" s="1"/>
      <c r="AJF230" s="1"/>
      <c r="AJG230" s="1"/>
      <c r="AJH230" s="1"/>
      <c r="AJI230" s="1"/>
      <c r="AJJ230" s="1"/>
      <c r="AJK230" s="1"/>
      <c r="AJL230" s="1"/>
      <c r="AJM230" s="1"/>
      <c r="AJN230" s="1"/>
      <c r="AJO230" s="1"/>
      <c r="AJP230" s="1"/>
      <c r="AJQ230" s="1"/>
      <c r="AJR230" s="1"/>
      <c r="AJS230" s="1"/>
      <c r="AJT230" s="1"/>
      <c r="AJU230" s="1"/>
      <c r="AJV230" s="1"/>
      <c r="AJW230" s="1"/>
      <c r="AJX230" s="1"/>
      <c r="AJY230" s="1"/>
      <c r="AJZ230" s="1"/>
      <c r="AKA230" s="1"/>
      <c r="AKB230" s="1"/>
      <c r="AKC230" s="1"/>
      <c r="AKD230" s="1"/>
      <c r="AKE230" s="1"/>
      <c r="AKF230" s="1"/>
      <c r="AKG230" s="1"/>
      <c r="AKH230" s="1"/>
      <c r="AKI230" s="1"/>
      <c r="AKJ230" s="1"/>
      <c r="AKK230" s="1"/>
      <c r="AKL230" s="1"/>
      <c r="AKM230" s="1"/>
      <c r="AKN230" s="1"/>
      <c r="AKO230" s="1"/>
      <c r="AKP230" s="1"/>
      <c r="AKQ230" s="1"/>
      <c r="AKR230" s="1"/>
      <c r="AKS230" s="1"/>
      <c r="AKT230" s="1"/>
      <c r="AKU230" s="1"/>
      <c r="AKV230" s="1"/>
      <c r="AKW230" s="1"/>
      <c r="AKX230" s="1"/>
      <c r="AKY230" s="1"/>
      <c r="AKZ230" s="1"/>
      <c r="ALA230" s="1"/>
      <c r="ALB230" s="1"/>
      <c r="ALC230" s="1"/>
      <c r="ALD230" s="1"/>
      <c r="ALE230" s="1"/>
      <c r="ALF230" s="1"/>
      <c r="ALG230" s="1"/>
      <c r="ALH230" s="1"/>
      <c r="ALI230" s="1"/>
      <c r="ALJ230" s="1"/>
      <c r="ALK230" s="1"/>
      <c r="ALL230" s="1"/>
      <c r="ALM230" s="1"/>
      <c r="ALN230" s="1"/>
      <c r="ALO230" s="1"/>
      <c r="ALP230" s="1"/>
      <c r="ALQ230" s="1"/>
      <c r="ALR230" s="1"/>
      <c r="ALS230" s="1"/>
      <c r="ALT230" s="1"/>
      <c r="ALU230" s="1"/>
      <c r="ALV230" s="1"/>
      <c r="ALW230" s="1"/>
      <c r="ALX230" s="1"/>
      <c r="ALY230" s="1"/>
      <c r="ALZ230" s="1"/>
      <c r="AMA230" s="1"/>
      <c r="AMB230" s="1"/>
      <c r="AMC230" s="1"/>
      <c r="AMD230" s="1"/>
      <c r="AME230" s="1"/>
      <c r="AMF230" s="1"/>
      <c r="AMG230" s="1"/>
      <c r="AMH230" s="1"/>
      <c r="AMI230" s="1"/>
      <c r="AMJ230" s="1"/>
      <c r="AMK230" s="1"/>
    </row>
    <row r="231" spans="1:1025" s="53" customFormat="1">
      <c r="A231" s="1"/>
      <c r="B231" s="33">
        <v>102</v>
      </c>
      <c r="C231" s="34" t="s">
        <v>584</v>
      </c>
      <c r="D231" s="34">
        <v>102.1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  <c r="KQ231" s="1"/>
      <c r="KR231" s="1"/>
      <c r="KS231" s="1"/>
      <c r="KT231" s="1"/>
      <c r="KU231" s="1"/>
      <c r="KV231" s="1"/>
      <c r="KW231" s="1"/>
      <c r="KX231" s="1"/>
      <c r="KY231" s="1"/>
      <c r="KZ231" s="1"/>
      <c r="LA231" s="1"/>
      <c r="LB231" s="1"/>
      <c r="LC231" s="1"/>
      <c r="LD231" s="1"/>
      <c r="LE231" s="1"/>
      <c r="LF231" s="1"/>
      <c r="LG231" s="1"/>
      <c r="LH231" s="1"/>
      <c r="LI231" s="1"/>
      <c r="LJ231" s="1"/>
      <c r="LK231" s="1"/>
      <c r="LL231" s="1"/>
      <c r="LM231" s="1"/>
      <c r="LN231" s="1"/>
      <c r="LO231" s="1"/>
      <c r="LP231" s="1"/>
      <c r="LQ231" s="1"/>
      <c r="LR231" s="1"/>
      <c r="LS231" s="1"/>
      <c r="LT231" s="1"/>
      <c r="LU231" s="1"/>
      <c r="LV231" s="1"/>
      <c r="LW231" s="1"/>
      <c r="LX231" s="1"/>
      <c r="LY231" s="1"/>
      <c r="LZ231" s="1"/>
      <c r="MA231" s="1"/>
      <c r="MB231" s="1"/>
      <c r="MC231" s="1"/>
      <c r="MD231" s="1"/>
      <c r="ME231" s="1"/>
      <c r="MF231" s="1"/>
      <c r="MG231" s="1"/>
      <c r="MH231" s="1"/>
      <c r="MI231" s="1"/>
      <c r="MJ231" s="1"/>
      <c r="MK231" s="1"/>
      <c r="ML231" s="1"/>
      <c r="MM231" s="1"/>
      <c r="MN231" s="1"/>
      <c r="MO231" s="1"/>
      <c r="MP231" s="1"/>
      <c r="MQ231" s="1"/>
      <c r="MR231" s="1"/>
      <c r="MS231" s="1"/>
      <c r="MT231" s="1"/>
      <c r="MU231" s="1"/>
      <c r="MV231" s="1"/>
      <c r="MW231" s="1"/>
      <c r="MX231" s="1"/>
      <c r="MY231" s="1"/>
      <c r="MZ231" s="1"/>
      <c r="NA231" s="1"/>
      <c r="NB231" s="1"/>
      <c r="NC231" s="1"/>
      <c r="ND231" s="1"/>
      <c r="NE231" s="1"/>
      <c r="NF231" s="1"/>
      <c r="NG231" s="1"/>
      <c r="NH231" s="1"/>
      <c r="NI231" s="1"/>
      <c r="NJ231" s="1"/>
      <c r="NK231" s="1"/>
      <c r="NL231" s="1"/>
      <c r="NM231" s="1"/>
      <c r="NN231" s="1"/>
      <c r="NO231" s="1"/>
      <c r="NP231" s="1"/>
      <c r="NQ231" s="1"/>
      <c r="NR231" s="1"/>
      <c r="NS231" s="1"/>
      <c r="NT231" s="1"/>
      <c r="NU231" s="1"/>
      <c r="NV231" s="1"/>
      <c r="NW231" s="1"/>
      <c r="NX231" s="1"/>
      <c r="NY231" s="1"/>
      <c r="NZ231" s="1"/>
      <c r="OA231" s="1"/>
      <c r="OB231" s="1"/>
      <c r="OC231" s="1"/>
      <c r="OD231" s="1"/>
      <c r="OE231" s="1"/>
      <c r="OF231" s="1"/>
      <c r="OG231" s="1"/>
      <c r="OH231" s="1"/>
      <c r="OI231" s="1"/>
      <c r="OJ231" s="1"/>
      <c r="OK231" s="1"/>
      <c r="OL231" s="1"/>
      <c r="OM231" s="1"/>
      <c r="ON231" s="1"/>
      <c r="OO231" s="1"/>
      <c r="OP231" s="1"/>
      <c r="OQ231" s="1"/>
      <c r="OR231" s="1"/>
      <c r="OS231" s="1"/>
      <c r="OT231" s="1"/>
      <c r="OU231" s="1"/>
      <c r="OV231" s="1"/>
      <c r="OW231" s="1"/>
      <c r="OX231" s="1"/>
      <c r="OY231" s="1"/>
      <c r="OZ231" s="1"/>
      <c r="PA231" s="1"/>
      <c r="PB231" s="1"/>
      <c r="PC231" s="1"/>
      <c r="PD231" s="1"/>
      <c r="PE231" s="1"/>
      <c r="PF231" s="1"/>
      <c r="PG231" s="1"/>
      <c r="PH231" s="1"/>
      <c r="PI231" s="1"/>
      <c r="PJ231" s="1"/>
      <c r="PK231" s="1"/>
      <c r="PL231" s="1"/>
      <c r="PM231" s="1"/>
      <c r="PN231" s="1"/>
      <c r="PO231" s="1"/>
      <c r="PP231" s="1"/>
      <c r="PQ231" s="1"/>
      <c r="PR231" s="1"/>
      <c r="PS231" s="1"/>
      <c r="PT231" s="1"/>
      <c r="PU231" s="1"/>
      <c r="PV231" s="1"/>
      <c r="PW231" s="1"/>
      <c r="PX231" s="1"/>
      <c r="PY231" s="1"/>
      <c r="PZ231" s="1"/>
      <c r="QA231" s="1"/>
      <c r="QB231" s="1"/>
      <c r="QC231" s="1"/>
      <c r="QD231" s="1"/>
      <c r="QE231" s="1"/>
      <c r="QF231" s="1"/>
      <c r="QG231" s="1"/>
      <c r="QH231" s="1"/>
      <c r="QI231" s="1"/>
      <c r="QJ231" s="1"/>
      <c r="QK231" s="1"/>
      <c r="QL231" s="1"/>
      <c r="QM231" s="1"/>
      <c r="QN231" s="1"/>
      <c r="QO231" s="1"/>
      <c r="QP231" s="1"/>
      <c r="QQ231" s="1"/>
      <c r="QR231" s="1"/>
      <c r="QS231" s="1"/>
      <c r="QT231" s="1"/>
      <c r="QU231" s="1"/>
      <c r="QV231" s="1"/>
      <c r="QW231" s="1"/>
      <c r="QX231" s="1"/>
      <c r="QY231" s="1"/>
      <c r="QZ231" s="1"/>
      <c r="RA231" s="1"/>
      <c r="RB231" s="1"/>
      <c r="RC231" s="1"/>
      <c r="RD231" s="1"/>
      <c r="RE231" s="1"/>
      <c r="RF231" s="1"/>
      <c r="RG231" s="1"/>
      <c r="RH231" s="1"/>
      <c r="RI231" s="1"/>
      <c r="RJ231" s="1"/>
      <c r="RK231" s="1"/>
      <c r="RL231" s="1"/>
      <c r="RM231" s="1"/>
      <c r="RN231" s="1"/>
      <c r="RO231" s="1"/>
      <c r="RP231" s="1"/>
      <c r="RQ231" s="1"/>
      <c r="RR231" s="1"/>
      <c r="RS231" s="1"/>
      <c r="RT231" s="1"/>
      <c r="RU231" s="1"/>
      <c r="RV231" s="1"/>
      <c r="RW231" s="1"/>
      <c r="RX231" s="1"/>
      <c r="RY231" s="1"/>
      <c r="RZ231" s="1"/>
      <c r="SA231" s="1"/>
      <c r="SB231" s="1"/>
      <c r="SC231" s="1"/>
      <c r="SD231" s="1"/>
      <c r="SE231" s="1"/>
      <c r="SF231" s="1"/>
      <c r="SG231" s="1"/>
      <c r="SH231" s="1"/>
      <c r="SI231" s="1"/>
      <c r="SJ231" s="1"/>
      <c r="SK231" s="1"/>
      <c r="SL231" s="1"/>
      <c r="SM231" s="1"/>
      <c r="SN231" s="1"/>
      <c r="SO231" s="1"/>
      <c r="SP231" s="1"/>
      <c r="SQ231" s="1"/>
      <c r="SR231" s="1"/>
      <c r="SS231" s="1"/>
      <c r="ST231" s="1"/>
      <c r="SU231" s="1"/>
      <c r="SV231" s="1"/>
      <c r="SW231" s="1"/>
      <c r="SX231" s="1"/>
      <c r="SY231" s="1"/>
      <c r="SZ231" s="1"/>
      <c r="TA231" s="1"/>
      <c r="TB231" s="1"/>
      <c r="TC231" s="1"/>
      <c r="TD231" s="1"/>
      <c r="TE231" s="1"/>
      <c r="TF231" s="1"/>
      <c r="TG231" s="1"/>
      <c r="TH231" s="1"/>
      <c r="TI231" s="1"/>
      <c r="TJ231" s="1"/>
      <c r="TK231" s="1"/>
      <c r="TL231" s="1"/>
      <c r="TM231" s="1"/>
      <c r="TN231" s="1"/>
      <c r="TO231" s="1"/>
      <c r="TP231" s="1"/>
      <c r="TQ231" s="1"/>
      <c r="TR231" s="1"/>
      <c r="TS231" s="1"/>
      <c r="TT231" s="1"/>
      <c r="TU231" s="1"/>
      <c r="TV231" s="1"/>
      <c r="TW231" s="1"/>
      <c r="TX231" s="1"/>
      <c r="TY231" s="1"/>
      <c r="TZ231" s="1"/>
      <c r="UA231" s="1"/>
      <c r="UB231" s="1"/>
      <c r="UC231" s="1"/>
      <c r="UD231" s="1"/>
      <c r="UE231" s="1"/>
      <c r="UF231" s="1"/>
      <c r="UG231" s="1"/>
      <c r="UH231" s="1"/>
      <c r="UI231" s="1"/>
      <c r="UJ231" s="1"/>
      <c r="UK231" s="1"/>
      <c r="UL231" s="1"/>
      <c r="UM231" s="1"/>
      <c r="UN231" s="1"/>
      <c r="UO231" s="1"/>
      <c r="UP231" s="1"/>
      <c r="UQ231" s="1"/>
      <c r="UR231" s="1"/>
      <c r="US231" s="1"/>
      <c r="UT231" s="1"/>
      <c r="UU231" s="1"/>
      <c r="UV231" s="1"/>
      <c r="UW231" s="1"/>
      <c r="UX231" s="1"/>
      <c r="UY231" s="1"/>
      <c r="UZ231" s="1"/>
      <c r="VA231" s="1"/>
      <c r="VB231" s="1"/>
      <c r="VC231" s="1"/>
      <c r="VD231" s="1"/>
      <c r="VE231" s="1"/>
      <c r="VF231" s="1"/>
      <c r="VG231" s="1"/>
      <c r="VH231" s="1"/>
      <c r="VI231" s="1"/>
      <c r="VJ231" s="1"/>
      <c r="VK231" s="1"/>
      <c r="VL231" s="1"/>
      <c r="VM231" s="1"/>
      <c r="VN231" s="1"/>
      <c r="VO231" s="1"/>
      <c r="VP231" s="1"/>
      <c r="VQ231" s="1"/>
      <c r="VR231" s="1"/>
      <c r="VS231" s="1"/>
      <c r="VT231" s="1"/>
      <c r="VU231" s="1"/>
      <c r="VV231" s="1"/>
      <c r="VW231" s="1"/>
      <c r="VX231" s="1"/>
      <c r="VY231" s="1"/>
      <c r="VZ231" s="1"/>
      <c r="WA231" s="1"/>
      <c r="WB231" s="1"/>
      <c r="WC231" s="1"/>
      <c r="WD231" s="1"/>
      <c r="WE231" s="1"/>
      <c r="WF231" s="1"/>
      <c r="WG231" s="1"/>
      <c r="WH231" s="1"/>
      <c r="WI231" s="1"/>
      <c r="WJ231" s="1"/>
      <c r="WK231" s="1"/>
      <c r="WL231" s="1"/>
      <c r="WM231" s="1"/>
      <c r="WN231" s="1"/>
      <c r="WO231" s="1"/>
      <c r="WP231" s="1"/>
      <c r="WQ231" s="1"/>
      <c r="WR231" s="1"/>
      <c r="WS231" s="1"/>
      <c r="WT231" s="1"/>
      <c r="WU231" s="1"/>
      <c r="WV231" s="1"/>
      <c r="WW231" s="1"/>
      <c r="WX231" s="1"/>
      <c r="WY231" s="1"/>
      <c r="WZ231" s="1"/>
      <c r="XA231" s="1"/>
      <c r="XB231" s="1"/>
      <c r="XC231" s="1"/>
      <c r="XD231" s="1"/>
      <c r="XE231" s="1"/>
      <c r="XF231" s="1"/>
      <c r="XG231" s="1"/>
      <c r="XH231" s="1"/>
      <c r="XI231" s="1"/>
      <c r="XJ231" s="1"/>
      <c r="XK231" s="1"/>
      <c r="XL231" s="1"/>
      <c r="XM231" s="1"/>
      <c r="XN231" s="1"/>
      <c r="XO231" s="1"/>
      <c r="XP231" s="1"/>
      <c r="XQ231" s="1"/>
      <c r="XR231" s="1"/>
      <c r="XS231" s="1"/>
      <c r="XT231" s="1"/>
      <c r="XU231" s="1"/>
      <c r="XV231" s="1"/>
      <c r="XW231" s="1"/>
      <c r="XX231" s="1"/>
      <c r="XY231" s="1"/>
      <c r="XZ231" s="1"/>
      <c r="YA231" s="1"/>
      <c r="YB231" s="1"/>
      <c r="YC231" s="1"/>
      <c r="YD231" s="1"/>
      <c r="YE231" s="1"/>
      <c r="YF231" s="1"/>
      <c r="YG231" s="1"/>
      <c r="YH231" s="1"/>
      <c r="YI231" s="1"/>
      <c r="YJ231" s="1"/>
      <c r="YK231" s="1"/>
      <c r="YL231" s="1"/>
      <c r="YM231" s="1"/>
      <c r="YN231" s="1"/>
      <c r="YO231" s="1"/>
      <c r="YP231" s="1"/>
      <c r="YQ231" s="1"/>
      <c r="YR231" s="1"/>
      <c r="YS231" s="1"/>
      <c r="YT231" s="1"/>
      <c r="YU231" s="1"/>
      <c r="YV231" s="1"/>
      <c r="YW231" s="1"/>
      <c r="YX231" s="1"/>
      <c r="YY231" s="1"/>
      <c r="YZ231" s="1"/>
      <c r="ZA231" s="1"/>
      <c r="ZB231" s="1"/>
      <c r="ZC231" s="1"/>
      <c r="ZD231" s="1"/>
      <c r="ZE231" s="1"/>
      <c r="ZF231" s="1"/>
      <c r="ZG231" s="1"/>
      <c r="ZH231" s="1"/>
      <c r="ZI231" s="1"/>
      <c r="ZJ231" s="1"/>
      <c r="ZK231" s="1"/>
      <c r="ZL231" s="1"/>
      <c r="ZM231" s="1"/>
      <c r="ZN231" s="1"/>
      <c r="ZO231" s="1"/>
      <c r="ZP231" s="1"/>
      <c r="ZQ231" s="1"/>
      <c r="ZR231" s="1"/>
      <c r="ZS231" s="1"/>
      <c r="ZT231" s="1"/>
      <c r="ZU231" s="1"/>
      <c r="ZV231" s="1"/>
      <c r="ZW231" s="1"/>
      <c r="ZX231" s="1"/>
      <c r="ZY231" s="1"/>
      <c r="ZZ231" s="1"/>
      <c r="AAA231" s="1"/>
      <c r="AAB231" s="1"/>
      <c r="AAC231" s="1"/>
      <c r="AAD231" s="1"/>
      <c r="AAE231" s="1"/>
      <c r="AAF231" s="1"/>
      <c r="AAG231" s="1"/>
      <c r="AAH231" s="1"/>
      <c r="AAI231" s="1"/>
      <c r="AAJ231" s="1"/>
      <c r="AAK231" s="1"/>
      <c r="AAL231" s="1"/>
      <c r="AAM231" s="1"/>
      <c r="AAN231" s="1"/>
      <c r="AAO231" s="1"/>
      <c r="AAP231" s="1"/>
      <c r="AAQ231" s="1"/>
      <c r="AAR231" s="1"/>
      <c r="AAS231" s="1"/>
      <c r="AAT231" s="1"/>
      <c r="AAU231" s="1"/>
      <c r="AAV231" s="1"/>
      <c r="AAW231" s="1"/>
      <c r="AAX231" s="1"/>
      <c r="AAY231" s="1"/>
      <c r="AAZ231" s="1"/>
      <c r="ABA231" s="1"/>
      <c r="ABB231" s="1"/>
      <c r="ABC231" s="1"/>
      <c r="ABD231" s="1"/>
      <c r="ABE231" s="1"/>
      <c r="ABF231" s="1"/>
      <c r="ABG231" s="1"/>
      <c r="ABH231" s="1"/>
      <c r="ABI231" s="1"/>
      <c r="ABJ231" s="1"/>
      <c r="ABK231" s="1"/>
      <c r="ABL231" s="1"/>
      <c r="ABM231" s="1"/>
      <c r="ABN231" s="1"/>
      <c r="ABO231" s="1"/>
      <c r="ABP231" s="1"/>
      <c r="ABQ231" s="1"/>
      <c r="ABR231" s="1"/>
      <c r="ABS231" s="1"/>
      <c r="ABT231" s="1"/>
      <c r="ABU231" s="1"/>
      <c r="ABV231" s="1"/>
      <c r="ABW231" s="1"/>
      <c r="ABX231" s="1"/>
      <c r="ABY231" s="1"/>
      <c r="ABZ231" s="1"/>
      <c r="ACA231" s="1"/>
      <c r="ACB231" s="1"/>
      <c r="ACC231" s="1"/>
      <c r="ACD231" s="1"/>
      <c r="ACE231" s="1"/>
      <c r="ACF231" s="1"/>
      <c r="ACG231" s="1"/>
      <c r="ACH231" s="1"/>
      <c r="ACI231" s="1"/>
      <c r="ACJ231" s="1"/>
      <c r="ACK231" s="1"/>
      <c r="ACL231" s="1"/>
      <c r="ACM231" s="1"/>
      <c r="ACN231" s="1"/>
      <c r="ACO231" s="1"/>
      <c r="ACP231" s="1"/>
      <c r="ACQ231" s="1"/>
      <c r="ACR231" s="1"/>
      <c r="ACS231" s="1"/>
      <c r="ACT231" s="1"/>
      <c r="ACU231" s="1"/>
      <c r="ACV231" s="1"/>
      <c r="ACW231" s="1"/>
      <c r="ACX231" s="1"/>
      <c r="ACY231" s="1"/>
      <c r="ACZ231" s="1"/>
      <c r="ADA231" s="1"/>
      <c r="ADB231" s="1"/>
      <c r="ADC231" s="1"/>
      <c r="ADD231" s="1"/>
      <c r="ADE231" s="1"/>
      <c r="ADF231" s="1"/>
      <c r="ADG231" s="1"/>
      <c r="ADH231" s="1"/>
      <c r="ADI231" s="1"/>
      <c r="ADJ231" s="1"/>
      <c r="ADK231" s="1"/>
      <c r="ADL231" s="1"/>
      <c r="ADM231" s="1"/>
      <c r="ADN231" s="1"/>
      <c r="ADO231" s="1"/>
      <c r="ADP231" s="1"/>
      <c r="ADQ231" s="1"/>
      <c r="ADR231" s="1"/>
      <c r="ADS231" s="1"/>
      <c r="ADT231" s="1"/>
      <c r="ADU231" s="1"/>
      <c r="ADV231" s="1"/>
      <c r="ADW231" s="1"/>
      <c r="ADX231" s="1"/>
      <c r="ADY231" s="1"/>
      <c r="ADZ231" s="1"/>
      <c r="AEA231" s="1"/>
      <c r="AEB231" s="1"/>
      <c r="AEC231" s="1"/>
      <c r="AED231" s="1"/>
      <c r="AEE231" s="1"/>
      <c r="AEF231" s="1"/>
      <c r="AEG231" s="1"/>
      <c r="AEH231" s="1"/>
      <c r="AEI231" s="1"/>
      <c r="AEJ231" s="1"/>
      <c r="AEK231" s="1"/>
      <c r="AEL231" s="1"/>
      <c r="AEM231" s="1"/>
      <c r="AEN231" s="1"/>
      <c r="AEO231" s="1"/>
      <c r="AEP231" s="1"/>
      <c r="AEQ231" s="1"/>
      <c r="AER231" s="1"/>
      <c r="AES231" s="1"/>
      <c r="AET231" s="1"/>
      <c r="AEU231" s="1"/>
      <c r="AEV231" s="1"/>
      <c r="AEW231" s="1"/>
      <c r="AEX231" s="1"/>
      <c r="AEY231" s="1"/>
      <c r="AEZ231" s="1"/>
      <c r="AFA231" s="1"/>
      <c r="AFB231" s="1"/>
      <c r="AFC231" s="1"/>
      <c r="AFD231" s="1"/>
      <c r="AFE231" s="1"/>
      <c r="AFF231" s="1"/>
      <c r="AFG231" s="1"/>
      <c r="AFH231" s="1"/>
      <c r="AFI231" s="1"/>
      <c r="AFJ231" s="1"/>
      <c r="AFK231" s="1"/>
      <c r="AFL231" s="1"/>
      <c r="AFM231" s="1"/>
      <c r="AFN231" s="1"/>
      <c r="AFO231" s="1"/>
      <c r="AFP231" s="1"/>
      <c r="AFQ231" s="1"/>
      <c r="AFR231" s="1"/>
      <c r="AFS231" s="1"/>
      <c r="AFT231" s="1"/>
      <c r="AFU231" s="1"/>
      <c r="AFV231" s="1"/>
      <c r="AFW231" s="1"/>
      <c r="AFX231" s="1"/>
      <c r="AFY231" s="1"/>
      <c r="AFZ231" s="1"/>
      <c r="AGA231" s="1"/>
      <c r="AGB231" s="1"/>
      <c r="AGC231" s="1"/>
      <c r="AGD231" s="1"/>
      <c r="AGE231" s="1"/>
      <c r="AGF231" s="1"/>
      <c r="AGG231" s="1"/>
      <c r="AGH231" s="1"/>
      <c r="AGI231" s="1"/>
      <c r="AGJ231" s="1"/>
      <c r="AGK231" s="1"/>
      <c r="AGL231" s="1"/>
      <c r="AGM231" s="1"/>
      <c r="AGN231" s="1"/>
      <c r="AGO231" s="1"/>
      <c r="AGP231" s="1"/>
      <c r="AGQ231" s="1"/>
      <c r="AGR231" s="1"/>
      <c r="AGS231" s="1"/>
      <c r="AGT231" s="1"/>
      <c r="AGU231" s="1"/>
      <c r="AGV231" s="1"/>
      <c r="AGW231" s="1"/>
      <c r="AGX231" s="1"/>
      <c r="AGY231" s="1"/>
      <c r="AGZ231" s="1"/>
      <c r="AHA231" s="1"/>
      <c r="AHB231" s="1"/>
      <c r="AHC231" s="1"/>
      <c r="AHD231" s="1"/>
      <c r="AHE231" s="1"/>
      <c r="AHF231" s="1"/>
      <c r="AHG231" s="1"/>
      <c r="AHH231" s="1"/>
      <c r="AHI231" s="1"/>
      <c r="AHJ231" s="1"/>
      <c r="AHK231" s="1"/>
      <c r="AHL231" s="1"/>
      <c r="AHM231" s="1"/>
      <c r="AHN231" s="1"/>
      <c r="AHO231" s="1"/>
      <c r="AHP231" s="1"/>
      <c r="AHQ231" s="1"/>
      <c r="AHR231" s="1"/>
      <c r="AHS231" s="1"/>
      <c r="AHT231" s="1"/>
      <c r="AHU231" s="1"/>
      <c r="AHV231" s="1"/>
      <c r="AHW231" s="1"/>
      <c r="AHX231" s="1"/>
      <c r="AHY231" s="1"/>
      <c r="AHZ231" s="1"/>
      <c r="AIA231" s="1"/>
      <c r="AIB231" s="1"/>
      <c r="AIC231" s="1"/>
      <c r="AID231" s="1"/>
      <c r="AIE231" s="1"/>
      <c r="AIF231" s="1"/>
      <c r="AIG231" s="1"/>
      <c r="AIH231" s="1"/>
      <c r="AII231" s="1"/>
      <c r="AIJ231" s="1"/>
      <c r="AIK231" s="1"/>
      <c r="AIL231" s="1"/>
      <c r="AIM231" s="1"/>
      <c r="AIN231" s="1"/>
      <c r="AIO231" s="1"/>
      <c r="AIP231" s="1"/>
      <c r="AIQ231" s="1"/>
      <c r="AIR231" s="1"/>
      <c r="AIS231" s="1"/>
      <c r="AIT231" s="1"/>
      <c r="AIU231" s="1"/>
      <c r="AIV231" s="1"/>
      <c r="AIW231" s="1"/>
      <c r="AIX231" s="1"/>
      <c r="AIY231" s="1"/>
      <c r="AIZ231" s="1"/>
      <c r="AJA231" s="1"/>
      <c r="AJB231" s="1"/>
      <c r="AJC231" s="1"/>
      <c r="AJD231" s="1"/>
      <c r="AJE231" s="1"/>
      <c r="AJF231" s="1"/>
      <c r="AJG231" s="1"/>
      <c r="AJH231" s="1"/>
      <c r="AJI231" s="1"/>
      <c r="AJJ231" s="1"/>
      <c r="AJK231" s="1"/>
      <c r="AJL231" s="1"/>
      <c r="AJM231" s="1"/>
      <c r="AJN231" s="1"/>
      <c r="AJO231" s="1"/>
      <c r="AJP231" s="1"/>
      <c r="AJQ231" s="1"/>
      <c r="AJR231" s="1"/>
      <c r="AJS231" s="1"/>
      <c r="AJT231" s="1"/>
      <c r="AJU231" s="1"/>
      <c r="AJV231" s="1"/>
      <c r="AJW231" s="1"/>
      <c r="AJX231" s="1"/>
      <c r="AJY231" s="1"/>
      <c r="AJZ231" s="1"/>
      <c r="AKA231" s="1"/>
      <c r="AKB231" s="1"/>
      <c r="AKC231" s="1"/>
      <c r="AKD231" s="1"/>
      <c r="AKE231" s="1"/>
      <c r="AKF231" s="1"/>
      <c r="AKG231" s="1"/>
      <c r="AKH231" s="1"/>
      <c r="AKI231" s="1"/>
      <c r="AKJ231" s="1"/>
      <c r="AKK231" s="1"/>
      <c r="AKL231" s="1"/>
      <c r="AKM231" s="1"/>
      <c r="AKN231" s="1"/>
      <c r="AKO231" s="1"/>
      <c r="AKP231" s="1"/>
      <c r="AKQ231" s="1"/>
      <c r="AKR231" s="1"/>
      <c r="AKS231" s="1"/>
      <c r="AKT231" s="1"/>
      <c r="AKU231" s="1"/>
      <c r="AKV231" s="1"/>
      <c r="AKW231" s="1"/>
      <c r="AKX231" s="1"/>
      <c r="AKY231" s="1"/>
      <c r="AKZ231" s="1"/>
      <c r="ALA231" s="1"/>
      <c r="ALB231" s="1"/>
      <c r="ALC231" s="1"/>
      <c r="ALD231" s="1"/>
      <c r="ALE231" s="1"/>
      <c r="ALF231" s="1"/>
      <c r="ALG231" s="1"/>
      <c r="ALH231" s="1"/>
      <c r="ALI231" s="1"/>
      <c r="ALJ231" s="1"/>
      <c r="ALK231" s="1"/>
      <c r="ALL231" s="1"/>
      <c r="ALM231" s="1"/>
      <c r="ALN231" s="1"/>
      <c r="ALO231" s="1"/>
      <c r="ALP231" s="1"/>
      <c r="ALQ231" s="1"/>
      <c r="ALR231" s="1"/>
      <c r="ALS231" s="1"/>
      <c r="ALT231" s="1"/>
      <c r="ALU231" s="1"/>
      <c r="ALV231" s="1"/>
      <c r="ALW231" s="1"/>
      <c r="ALX231" s="1"/>
      <c r="ALY231" s="1"/>
      <c r="ALZ231" s="1"/>
      <c r="AMA231" s="1"/>
      <c r="AMB231" s="1"/>
      <c r="AMC231" s="1"/>
      <c r="AMD231" s="1"/>
      <c r="AME231" s="1"/>
      <c r="AMF231" s="1"/>
      <c r="AMG231" s="1"/>
      <c r="AMH231" s="1"/>
      <c r="AMI231" s="1"/>
      <c r="AMJ231" s="1"/>
      <c r="AMK231" s="1"/>
    </row>
    <row r="232" spans="1:1025" s="53" customFormat="1">
      <c r="A232" s="1"/>
      <c r="B232" s="33">
        <v>103</v>
      </c>
      <c r="C232" s="34" t="s">
        <v>134</v>
      </c>
      <c r="D232" s="34">
        <v>10.76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A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  <c r="LQ232" s="1"/>
      <c r="LR232" s="1"/>
      <c r="LS232" s="1"/>
      <c r="LT232" s="1"/>
      <c r="LU232" s="1"/>
      <c r="LV232" s="1"/>
      <c r="LW232" s="1"/>
      <c r="LX232" s="1"/>
      <c r="LY232" s="1"/>
      <c r="LZ232" s="1"/>
      <c r="MA232" s="1"/>
      <c r="MB232" s="1"/>
      <c r="MC232" s="1"/>
      <c r="MD232" s="1"/>
      <c r="ME232" s="1"/>
      <c r="MF232" s="1"/>
      <c r="MG232" s="1"/>
      <c r="MH232" s="1"/>
      <c r="MI232" s="1"/>
      <c r="MJ232" s="1"/>
      <c r="MK232" s="1"/>
      <c r="ML232" s="1"/>
      <c r="MM232" s="1"/>
      <c r="MN232" s="1"/>
      <c r="MO232" s="1"/>
      <c r="MP232" s="1"/>
      <c r="MQ232" s="1"/>
      <c r="MR232" s="1"/>
      <c r="MS232" s="1"/>
      <c r="MT232" s="1"/>
      <c r="MU232" s="1"/>
      <c r="MV232" s="1"/>
      <c r="MW232" s="1"/>
      <c r="MX232" s="1"/>
      <c r="MY232" s="1"/>
      <c r="MZ232" s="1"/>
      <c r="NA232" s="1"/>
      <c r="NB232" s="1"/>
      <c r="NC232" s="1"/>
      <c r="ND232" s="1"/>
      <c r="NE232" s="1"/>
      <c r="NF232" s="1"/>
      <c r="NG232" s="1"/>
      <c r="NH232" s="1"/>
      <c r="NI232" s="1"/>
      <c r="NJ232" s="1"/>
      <c r="NK232" s="1"/>
      <c r="NL232" s="1"/>
      <c r="NM232" s="1"/>
      <c r="NN232" s="1"/>
      <c r="NO232" s="1"/>
      <c r="NP232" s="1"/>
      <c r="NQ232" s="1"/>
      <c r="NR232" s="1"/>
      <c r="NS232" s="1"/>
      <c r="NT232" s="1"/>
      <c r="NU232" s="1"/>
      <c r="NV232" s="1"/>
      <c r="NW232" s="1"/>
      <c r="NX232" s="1"/>
      <c r="NY232" s="1"/>
      <c r="NZ232" s="1"/>
      <c r="OA232" s="1"/>
      <c r="OB232" s="1"/>
      <c r="OC232" s="1"/>
      <c r="OD232" s="1"/>
      <c r="OE232" s="1"/>
      <c r="OF232" s="1"/>
      <c r="OG232" s="1"/>
      <c r="OH232" s="1"/>
      <c r="OI232" s="1"/>
      <c r="OJ232" s="1"/>
      <c r="OK232" s="1"/>
      <c r="OL232" s="1"/>
      <c r="OM232" s="1"/>
      <c r="ON232" s="1"/>
      <c r="OO232" s="1"/>
      <c r="OP232" s="1"/>
      <c r="OQ232" s="1"/>
      <c r="OR232" s="1"/>
      <c r="OS232" s="1"/>
      <c r="OT232" s="1"/>
      <c r="OU232" s="1"/>
      <c r="OV232" s="1"/>
      <c r="OW232" s="1"/>
      <c r="OX232" s="1"/>
      <c r="OY232" s="1"/>
      <c r="OZ232" s="1"/>
      <c r="PA232" s="1"/>
      <c r="PB232" s="1"/>
      <c r="PC232" s="1"/>
      <c r="PD232" s="1"/>
      <c r="PE232" s="1"/>
      <c r="PF232" s="1"/>
      <c r="PG232" s="1"/>
      <c r="PH232" s="1"/>
      <c r="PI232" s="1"/>
      <c r="PJ232" s="1"/>
      <c r="PK232" s="1"/>
      <c r="PL232" s="1"/>
      <c r="PM232" s="1"/>
      <c r="PN232" s="1"/>
      <c r="PO232" s="1"/>
      <c r="PP232" s="1"/>
      <c r="PQ232" s="1"/>
      <c r="PR232" s="1"/>
      <c r="PS232" s="1"/>
      <c r="PT232" s="1"/>
      <c r="PU232" s="1"/>
      <c r="PV232" s="1"/>
      <c r="PW232" s="1"/>
      <c r="PX232" s="1"/>
      <c r="PY232" s="1"/>
      <c r="PZ232" s="1"/>
      <c r="QA232" s="1"/>
      <c r="QB232" s="1"/>
      <c r="QC232" s="1"/>
      <c r="QD232" s="1"/>
      <c r="QE232" s="1"/>
      <c r="QF232" s="1"/>
      <c r="QG232" s="1"/>
      <c r="QH232" s="1"/>
      <c r="QI232" s="1"/>
      <c r="QJ232" s="1"/>
      <c r="QK232" s="1"/>
      <c r="QL232" s="1"/>
      <c r="QM232" s="1"/>
      <c r="QN232" s="1"/>
      <c r="QO232" s="1"/>
      <c r="QP232" s="1"/>
      <c r="QQ232" s="1"/>
      <c r="QR232" s="1"/>
      <c r="QS232" s="1"/>
      <c r="QT232" s="1"/>
      <c r="QU232" s="1"/>
      <c r="QV232" s="1"/>
      <c r="QW232" s="1"/>
      <c r="QX232" s="1"/>
      <c r="QY232" s="1"/>
      <c r="QZ232" s="1"/>
      <c r="RA232" s="1"/>
      <c r="RB232" s="1"/>
      <c r="RC232" s="1"/>
      <c r="RD232" s="1"/>
      <c r="RE232" s="1"/>
      <c r="RF232" s="1"/>
      <c r="RG232" s="1"/>
      <c r="RH232" s="1"/>
      <c r="RI232" s="1"/>
      <c r="RJ232" s="1"/>
      <c r="RK232" s="1"/>
      <c r="RL232" s="1"/>
      <c r="RM232" s="1"/>
      <c r="RN232" s="1"/>
      <c r="RO232" s="1"/>
      <c r="RP232" s="1"/>
      <c r="RQ232" s="1"/>
      <c r="RR232" s="1"/>
      <c r="RS232" s="1"/>
      <c r="RT232" s="1"/>
      <c r="RU232" s="1"/>
      <c r="RV232" s="1"/>
      <c r="RW232" s="1"/>
      <c r="RX232" s="1"/>
      <c r="RY232" s="1"/>
      <c r="RZ232" s="1"/>
      <c r="SA232" s="1"/>
      <c r="SB232" s="1"/>
      <c r="SC232" s="1"/>
      <c r="SD232" s="1"/>
      <c r="SE232" s="1"/>
      <c r="SF232" s="1"/>
      <c r="SG232" s="1"/>
      <c r="SH232" s="1"/>
      <c r="SI232" s="1"/>
      <c r="SJ232" s="1"/>
      <c r="SK232" s="1"/>
      <c r="SL232" s="1"/>
      <c r="SM232" s="1"/>
      <c r="SN232" s="1"/>
      <c r="SO232" s="1"/>
      <c r="SP232" s="1"/>
      <c r="SQ232" s="1"/>
      <c r="SR232" s="1"/>
      <c r="SS232" s="1"/>
      <c r="ST232" s="1"/>
      <c r="SU232" s="1"/>
      <c r="SV232" s="1"/>
      <c r="SW232" s="1"/>
      <c r="SX232" s="1"/>
      <c r="SY232" s="1"/>
      <c r="SZ232" s="1"/>
      <c r="TA232" s="1"/>
      <c r="TB232" s="1"/>
      <c r="TC232" s="1"/>
      <c r="TD232" s="1"/>
      <c r="TE232" s="1"/>
      <c r="TF232" s="1"/>
      <c r="TG232" s="1"/>
      <c r="TH232" s="1"/>
      <c r="TI232" s="1"/>
      <c r="TJ232" s="1"/>
      <c r="TK232" s="1"/>
      <c r="TL232" s="1"/>
      <c r="TM232" s="1"/>
      <c r="TN232" s="1"/>
      <c r="TO232" s="1"/>
      <c r="TP232" s="1"/>
      <c r="TQ232" s="1"/>
      <c r="TR232" s="1"/>
      <c r="TS232" s="1"/>
      <c r="TT232" s="1"/>
      <c r="TU232" s="1"/>
      <c r="TV232" s="1"/>
      <c r="TW232" s="1"/>
      <c r="TX232" s="1"/>
      <c r="TY232" s="1"/>
      <c r="TZ232" s="1"/>
      <c r="UA232" s="1"/>
      <c r="UB232" s="1"/>
      <c r="UC232" s="1"/>
      <c r="UD232" s="1"/>
      <c r="UE232" s="1"/>
      <c r="UF232" s="1"/>
      <c r="UG232" s="1"/>
      <c r="UH232" s="1"/>
      <c r="UI232" s="1"/>
      <c r="UJ232" s="1"/>
      <c r="UK232" s="1"/>
      <c r="UL232" s="1"/>
      <c r="UM232" s="1"/>
      <c r="UN232" s="1"/>
      <c r="UO232" s="1"/>
      <c r="UP232" s="1"/>
      <c r="UQ232" s="1"/>
      <c r="UR232" s="1"/>
      <c r="US232" s="1"/>
      <c r="UT232" s="1"/>
      <c r="UU232" s="1"/>
      <c r="UV232" s="1"/>
      <c r="UW232" s="1"/>
      <c r="UX232" s="1"/>
      <c r="UY232" s="1"/>
      <c r="UZ232" s="1"/>
      <c r="VA232" s="1"/>
      <c r="VB232" s="1"/>
      <c r="VC232" s="1"/>
      <c r="VD232" s="1"/>
      <c r="VE232" s="1"/>
      <c r="VF232" s="1"/>
      <c r="VG232" s="1"/>
      <c r="VH232" s="1"/>
      <c r="VI232" s="1"/>
      <c r="VJ232" s="1"/>
      <c r="VK232" s="1"/>
      <c r="VL232" s="1"/>
      <c r="VM232" s="1"/>
      <c r="VN232" s="1"/>
      <c r="VO232" s="1"/>
      <c r="VP232" s="1"/>
      <c r="VQ232" s="1"/>
      <c r="VR232" s="1"/>
      <c r="VS232" s="1"/>
      <c r="VT232" s="1"/>
      <c r="VU232" s="1"/>
      <c r="VV232" s="1"/>
      <c r="VW232" s="1"/>
      <c r="VX232" s="1"/>
      <c r="VY232" s="1"/>
      <c r="VZ232" s="1"/>
      <c r="WA232" s="1"/>
      <c r="WB232" s="1"/>
      <c r="WC232" s="1"/>
      <c r="WD232" s="1"/>
      <c r="WE232" s="1"/>
      <c r="WF232" s="1"/>
      <c r="WG232" s="1"/>
      <c r="WH232" s="1"/>
      <c r="WI232" s="1"/>
      <c r="WJ232" s="1"/>
      <c r="WK232" s="1"/>
      <c r="WL232" s="1"/>
      <c r="WM232" s="1"/>
      <c r="WN232" s="1"/>
      <c r="WO232" s="1"/>
      <c r="WP232" s="1"/>
      <c r="WQ232" s="1"/>
      <c r="WR232" s="1"/>
      <c r="WS232" s="1"/>
      <c r="WT232" s="1"/>
      <c r="WU232" s="1"/>
      <c r="WV232" s="1"/>
      <c r="WW232" s="1"/>
      <c r="WX232" s="1"/>
      <c r="WY232" s="1"/>
      <c r="WZ232" s="1"/>
      <c r="XA232" s="1"/>
      <c r="XB232" s="1"/>
      <c r="XC232" s="1"/>
      <c r="XD232" s="1"/>
      <c r="XE232" s="1"/>
      <c r="XF232" s="1"/>
      <c r="XG232" s="1"/>
      <c r="XH232" s="1"/>
      <c r="XI232" s="1"/>
      <c r="XJ232" s="1"/>
      <c r="XK232" s="1"/>
      <c r="XL232" s="1"/>
      <c r="XM232" s="1"/>
      <c r="XN232" s="1"/>
      <c r="XO232" s="1"/>
      <c r="XP232" s="1"/>
      <c r="XQ232" s="1"/>
      <c r="XR232" s="1"/>
      <c r="XS232" s="1"/>
      <c r="XT232" s="1"/>
      <c r="XU232" s="1"/>
      <c r="XV232" s="1"/>
      <c r="XW232" s="1"/>
      <c r="XX232" s="1"/>
      <c r="XY232" s="1"/>
      <c r="XZ232" s="1"/>
      <c r="YA232" s="1"/>
      <c r="YB232" s="1"/>
      <c r="YC232" s="1"/>
      <c r="YD232" s="1"/>
      <c r="YE232" s="1"/>
      <c r="YF232" s="1"/>
      <c r="YG232" s="1"/>
      <c r="YH232" s="1"/>
      <c r="YI232" s="1"/>
      <c r="YJ232" s="1"/>
      <c r="YK232" s="1"/>
      <c r="YL232" s="1"/>
      <c r="YM232" s="1"/>
      <c r="YN232" s="1"/>
      <c r="YO232" s="1"/>
      <c r="YP232" s="1"/>
      <c r="YQ232" s="1"/>
      <c r="YR232" s="1"/>
      <c r="YS232" s="1"/>
      <c r="YT232" s="1"/>
      <c r="YU232" s="1"/>
      <c r="YV232" s="1"/>
      <c r="YW232" s="1"/>
      <c r="YX232" s="1"/>
      <c r="YY232" s="1"/>
      <c r="YZ232" s="1"/>
      <c r="ZA232" s="1"/>
      <c r="ZB232" s="1"/>
      <c r="ZC232" s="1"/>
      <c r="ZD232" s="1"/>
      <c r="ZE232" s="1"/>
      <c r="ZF232" s="1"/>
      <c r="ZG232" s="1"/>
      <c r="ZH232" s="1"/>
      <c r="ZI232" s="1"/>
      <c r="ZJ232" s="1"/>
      <c r="ZK232" s="1"/>
      <c r="ZL232" s="1"/>
      <c r="ZM232" s="1"/>
      <c r="ZN232" s="1"/>
      <c r="ZO232" s="1"/>
      <c r="ZP232" s="1"/>
      <c r="ZQ232" s="1"/>
      <c r="ZR232" s="1"/>
      <c r="ZS232" s="1"/>
      <c r="ZT232" s="1"/>
      <c r="ZU232" s="1"/>
      <c r="ZV232" s="1"/>
      <c r="ZW232" s="1"/>
      <c r="ZX232" s="1"/>
      <c r="ZY232" s="1"/>
      <c r="ZZ232" s="1"/>
      <c r="AAA232" s="1"/>
      <c r="AAB232" s="1"/>
      <c r="AAC232" s="1"/>
      <c r="AAD232" s="1"/>
      <c r="AAE232" s="1"/>
      <c r="AAF232" s="1"/>
      <c r="AAG232" s="1"/>
      <c r="AAH232" s="1"/>
      <c r="AAI232" s="1"/>
      <c r="AAJ232" s="1"/>
      <c r="AAK232" s="1"/>
      <c r="AAL232" s="1"/>
      <c r="AAM232" s="1"/>
      <c r="AAN232" s="1"/>
      <c r="AAO232" s="1"/>
      <c r="AAP232" s="1"/>
      <c r="AAQ232" s="1"/>
      <c r="AAR232" s="1"/>
      <c r="AAS232" s="1"/>
      <c r="AAT232" s="1"/>
      <c r="AAU232" s="1"/>
      <c r="AAV232" s="1"/>
      <c r="AAW232" s="1"/>
      <c r="AAX232" s="1"/>
      <c r="AAY232" s="1"/>
      <c r="AAZ232" s="1"/>
      <c r="ABA232" s="1"/>
      <c r="ABB232" s="1"/>
      <c r="ABC232" s="1"/>
      <c r="ABD232" s="1"/>
      <c r="ABE232" s="1"/>
      <c r="ABF232" s="1"/>
      <c r="ABG232" s="1"/>
      <c r="ABH232" s="1"/>
      <c r="ABI232" s="1"/>
      <c r="ABJ232" s="1"/>
      <c r="ABK232" s="1"/>
      <c r="ABL232" s="1"/>
      <c r="ABM232" s="1"/>
      <c r="ABN232" s="1"/>
      <c r="ABO232" s="1"/>
      <c r="ABP232" s="1"/>
      <c r="ABQ232" s="1"/>
      <c r="ABR232" s="1"/>
      <c r="ABS232" s="1"/>
      <c r="ABT232" s="1"/>
      <c r="ABU232" s="1"/>
      <c r="ABV232" s="1"/>
      <c r="ABW232" s="1"/>
      <c r="ABX232" s="1"/>
      <c r="ABY232" s="1"/>
      <c r="ABZ232" s="1"/>
      <c r="ACA232" s="1"/>
      <c r="ACB232" s="1"/>
      <c r="ACC232" s="1"/>
      <c r="ACD232" s="1"/>
      <c r="ACE232" s="1"/>
      <c r="ACF232" s="1"/>
      <c r="ACG232" s="1"/>
      <c r="ACH232" s="1"/>
      <c r="ACI232" s="1"/>
      <c r="ACJ232" s="1"/>
      <c r="ACK232" s="1"/>
      <c r="ACL232" s="1"/>
      <c r="ACM232" s="1"/>
      <c r="ACN232" s="1"/>
      <c r="ACO232" s="1"/>
      <c r="ACP232" s="1"/>
      <c r="ACQ232" s="1"/>
      <c r="ACR232" s="1"/>
      <c r="ACS232" s="1"/>
      <c r="ACT232" s="1"/>
      <c r="ACU232" s="1"/>
      <c r="ACV232" s="1"/>
      <c r="ACW232" s="1"/>
      <c r="ACX232" s="1"/>
      <c r="ACY232" s="1"/>
      <c r="ACZ232" s="1"/>
      <c r="ADA232" s="1"/>
      <c r="ADB232" s="1"/>
      <c r="ADC232" s="1"/>
      <c r="ADD232" s="1"/>
      <c r="ADE232" s="1"/>
      <c r="ADF232" s="1"/>
      <c r="ADG232" s="1"/>
      <c r="ADH232" s="1"/>
      <c r="ADI232" s="1"/>
      <c r="ADJ232" s="1"/>
      <c r="ADK232" s="1"/>
      <c r="ADL232" s="1"/>
      <c r="ADM232" s="1"/>
      <c r="ADN232" s="1"/>
      <c r="ADO232" s="1"/>
      <c r="ADP232" s="1"/>
      <c r="ADQ232" s="1"/>
      <c r="ADR232" s="1"/>
      <c r="ADS232" s="1"/>
      <c r="ADT232" s="1"/>
      <c r="ADU232" s="1"/>
      <c r="ADV232" s="1"/>
      <c r="ADW232" s="1"/>
      <c r="ADX232" s="1"/>
      <c r="ADY232" s="1"/>
      <c r="ADZ232" s="1"/>
      <c r="AEA232" s="1"/>
      <c r="AEB232" s="1"/>
      <c r="AEC232" s="1"/>
      <c r="AED232" s="1"/>
      <c r="AEE232" s="1"/>
      <c r="AEF232" s="1"/>
      <c r="AEG232" s="1"/>
      <c r="AEH232" s="1"/>
      <c r="AEI232" s="1"/>
      <c r="AEJ232" s="1"/>
      <c r="AEK232" s="1"/>
      <c r="AEL232" s="1"/>
      <c r="AEM232" s="1"/>
      <c r="AEN232" s="1"/>
      <c r="AEO232" s="1"/>
      <c r="AEP232" s="1"/>
      <c r="AEQ232" s="1"/>
      <c r="AER232" s="1"/>
      <c r="AES232" s="1"/>
      <c r="AET232" s="1"/>
      <c r="AEU232" s="1"/>
      <c r="AEV232" s="1"/>
      <c r="AEW232" s="1"/>
      <c r="AEX232" s="1"/>
      <c r="AEY232" s="1"/>
      <c r="AEZ232" s="1"/>
      <c r="AFA232" s="1"/>
      <c r="AFB232" s="1"/>
      <c r="AFC232" s="1"/>
      <c r="AFD232" s="1"/>
      <c r="AFE232" s="1"/>
      <c r="AFF232" s="1"/>
      <c r="AFG232" s="1"/>
      <c r="AFH232" s="1"/>
      <c r="AFI232" s="1"/>
      <c r="AFJ232" s="1"/>
      <c r="AFK232" s="1"/>
      <c r="AFL232" s="1"/>
      <c r="AFM232" s="1"/>
      <c r="AFN232" s="1"/>
      <c r="AFO232" s="1"/>
      <c r="AFP232" s="1"/>
      <c r="AFQ232" s="1"/>
      <c r="AFR232" s="1"/>
      <c r="AFS232" s="1"/>
      <c r="AFT232" s="1"/>
      <c r="AFU232" s="1"/>
      <c r="AFV232" s="1"/>
      <c r="AFW232" s="1"/>
      <c r="AFX232" s="1"/>
      <c r="AFY232" s="1"/>
      <c r="AFZ232" s="1"/>
      <c r="AGA232" s="1"/>
      <c r="AGB232" s="1"/>
      <c r="AGC232" s="1"/>
      <c r="AGD232" s="1"/>
      <c r="AGE232" s="1"/>
      <c r="AGF232" s="1"/>
      <c r="AGG232" s="1"/>
      <c r="AGH232" s="1"/>
      <c r="AGI232" s="1"/>
      <c r="AGJ232" s="1"/>
      <c r="AGK232" s="1"/>
      <c r="AGL232" s="1"/>
      <c r="AGM232" s="1"/>
      <c r="AGN232" s="1"/>
      <c r="AGO232" s="1"/>
      <c r="AGP232" s="1"/>
      <c r="AGQ232" s="1"/>
      <c r="AGR232" s="1"/>
      <c r="AGS232" s="1"/>
      <c r="AGT232" s="1"/>
      <c r="AGU232" s="1"/>
      <c r="AGV232" s="1"/>
      <c r="AGW232" s="1"/>
      <c r="AGX232" s="1"/>
      <c r="AGY232" s="1"/>
      <c r="AGZ232" s="1"/>
      <c r="AHA232" s="1"/>
      <c r="AHB232" s="1"/>
      <c r="AHC232" s="1"/>
      <c r="AHD232" s="1"/>
      <c r="AHE232" s="1"/>
      <c r="AHF232" s="1"/>
      <c r="AHG232" s="1"/>
      <c r="AHH232" s="1"/>
      <c r="AHI232" s="1"/>
      <c r="AHJ232" s="1"/>
      <c r="AHK232" s="1"/>
      <c r="AHL232" s="1"/>
      <c r="AHM232" s="1"/>
      <c r="AHN232" s="1"/>
      <c r="AHO232" s="1"/>
      <c r="AHP232" s="1"/>
      <c r="AHQ232" s="1"/>
      <c r="AHR232" s="1"/>
      <c r="AHS232" s="1"/>
      <c r="AHT232" s="1"/>
      <c r="AHU232" s="1"/>
      <c r="AHV232" s="1"/>
      <c r="AHW232" s="1"/>
      <c r="AHX232" s="1"/>
      <c r="AHY232" s="1"/>
      <c r="AHZ232" s="1"/>
      <c r="AIA232" s="1"/>
      <c r="AIB232" s="1"/>
      <c r="AIC232" s="1"/>
      <c r="AID232" s="1"/>
      <c r="AIE232" s="1"/>
      <c r="AIF232" s="1"/>
      <c r="AIG232" s="1"/>
      <c r="AIH232" s="1"/>
      <c r="AII232" s="1"/>
      <c r="AIJ232" s="1"/>
      <c r="AIK232" s="1"/>
      <c r="AIL232" s="1"/>
      <c r="AIM232" s="1"/>
      <c r="AIN232" s="1"/>
      <c r="AIO232" s="1"/>
      <c r="AIP232" s="1"/>
      <c r="AIQ232" s="1"/>
      <c r="AIR232" s="1"/>
      <c r="AIS232" s="1"/>
      <c r="AIT232" s="1"/>
      <c r="AIU232" s="1"/>
      <c r="AIV232" s="1"/>
      <c r="AIW232" s="1"/>
      <c r="AIX232" s="1"/>
      <c r="AIY232" s="1"/>
      <c r="AIZ232" s="1"/>
      <c r="AJA232" s="1"/>
      <c r="AJB232" s="1"/>
      <c r="AJC232" s="1"/>
      <c r="AJD232" s="1"/>
      <c r="AJE232" s="1"/>
      <c r="AJF232" s="1"/>
      <c r="AJG232" s="1"/>
      <c r="AJH232" s="1"/>
      <c r="AJI232" s="1"/>
      <c r="AJJ232" s="1"/>
      <c r="AJK232" s="1"/>
      <c r="AJL232" s="1"/>
      <c r="AJM232" s="1"/>
      <c r="AJN232" s="1"/>
      <c r="AJO232" s="1"/>
      <c r="AJP232" s="1"/>
      <c r="AJQ232" s="1"/>
      <c r="AJR232" s="1"/>
      <c r="AJS232" s="1"/>
      <c r="AJT232" s="1"/>
      <c r="AJU232" s="1"/>
      <c r="AJV232" s="1"/>
      <c r="AJW232" s="1"/>
      <c r="AJX232" s="1"/>
      <c r="AJY232" s="1"/>
      <c r="AJZ232" s="1"/>
      <c r="AKA232" s="1"/>
      <c r="AKB232" s="1"/>
      <c r="AKC232" s="1"/>
      <c r="AKD232" s="1"/>
      <c r="AKE232" s="1"/>
      <c r="AKF232" s="1"/>
      <c r="AKG232" s="1"/>
      <c r="AKH232" s="1"/>
      <c r="AKI232" s="1"/>
      <c r="AKJ232" s="1"/>
      <c r="AKK232" s="1"/>
      <c r="AKL232" s="1"/>
      <c r="AKM232" s="1"/>
      <c r="AKN232" s="1"/>
      <c r="AKO232" s="1"/>
      <c r="AKP232" s="1"/>
      <c r="AKQ232" s="1"/>
      <c r="AKR232" s="1"/>
      <c r="AKS232" s="1"/>
      <c r="AKT232" s="1"/>
      <c r="AKU232" s="1"/>
      <c r="AKV232" s="1"/>
      <c r="AKW232" s="1"/>
      <c r="AKX232" s="1"/>
      <c r="AKY232" s="1"/>
      <c r="AKZ232" s="1"/>
      <c r="ALA232" s="1"/>
      <c r="ALB232" s="1"/>
      <c r="ALC232" s="1"/>
      <c r="ALD232" s="1"/>
      <c r="ALE232" s="1"/>
      <c r="ALF232" s="1"/>
      <c r="ALG232" s="1"/>
      <c r="ALH232" s="1"/>
      <c r="ALI232" s="1"/>
      <c r="ALJ232" s="1"/>
      <c r="ALK232" s="1"/>
      <c r="ALL232" s="1"/>
      <c r="ALM232" s="1"/>
      <c r="ALN232" s="1"/>
      <c r="ALO232" s="1"/>
      <c r="ALP232" s="1"/>
      <c r="ALQ232" s="1"/>
      <c r="ALR232" s="1"/>
      <c r="ALS232" s="1"/>
      <c r="ALT232" s="1"/>
      <c r="ALU232" s="1"/>
      <c r="ALV232" s="1"/>
      <c r="ALW232" s="1"/>
      <c r="ALX232" s="1"/>
      <c r="ALY232" s="1"/>
      <c r="ALZ232" s="1"/>
      <c r="AMA232" s="1"/>
      <c r="AMB232" s="1"/>
      <c r="AMC232" s="1"/>
      <c r="AMD232" s="1"/>
      <c r="AME232" s="1"/>
      <c r="AMF232" s="1"/>
      <c r="AMG232" s="1"/>
      <c r="AMH232" s="1"/>
      <c r="AMI232" s="1"/>
      <c r="AMJ232" s="1"/>
      <c r="AMK232" s="1"/>
    </row>
    <row r="233" spans="1:1025" s="53" customFormat="1">
      <c r="A233" s="1"/>
      <c r="B233" s="33">
        <v>104</v>
      </c>
      <c r="C233" s="34" t="s">
        <v>32</v>
      </c>
      <c r="D233" s="34">
        <v>3.53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O233" s="1"/>
      <c r="JP233" s="1"/>
      <c r="JQ233" s="1"/>
      <c r="JR233" s="1"/>
      <c r="JS233" s="1"/>
      <c r="JT233" s="1"/>
      <c r="JU233" s="1"/>
      <c r="JV233" s="1"/>
      <c r="JW233" s="1"/>
      <c r="JX233" s="1"/>
      <c r="JY233" s="1"/>
      <c r="JZ233" s="1"/>
      <c r="KA233" s="1"/>
      <c r="KB233" s="1"/>
      <c r="KC233" s="1"/>
      <c r="KD233" s="1"/>
      <c r="KE233" s="1"/>
      <c r="KF233" s="1"/>
      <c r="KG233" s="1"/>
      <c r="KH233" s="1"/>
      <c r="KI233" s="1"/>
      <c r="KJ233" s="1"/>
      <c r="KK233" s="1"/>
      <c r="KL233" s="1"/>
      <c r="KM233" s="1"/>
      <c r="KN233" s="1"/>
      <c r="KO233" s="1"/>
      <c r="KP233" s="1"/>
      <c r="KQ233" s="1"/>
      <c r="KR233" s="1"/>
      <c r="KS233" s="1"/>
      <c r="KT233" s="1"/>
      <c r="KU233" s="1"/>
      <c r="KV233" s="1"/>
      <c r="KW233" s="1"/>
      <c r="KX233" s="1"/>
      <c r="KY233" s="1"/>
      <c r="KZ233" s="1"/>
      <c r="LA233" s="1"/>
      <c r="LB233" s="1"/>
      <c r="LC233" s="1"/>
      <c r="LD233" s="1"/>
      <c r="LE233" s="1"/>
      <c r="LF233" s="1"/>
      <c r="LG233" s="1"/>
      <c r="LH233" s="1"/>
      <c r="LI233" s="1"/>
      <c r="LJ233" s="1"/>
      <c r="LK233" s="1"/>
      <c r="LL233" s="1"/>
      <c r="LM233" s="1"/>
      <c r="LN233" s="1"/>
      <c r="LO233" s="1"/>
      <c r="LP233" s="1"/>
      <c r="LQ233" s="1"/>
      <c r="LR233" s="1"/>
      <c r="LS233" s="1"/>
      <c r="LT233" s="1"/>
      <c r="LU233" s="1"/>
      <c r="LV233" s="1"/>
      <c r="LW233" s="1"/>
      <c r="LX233" s="1"/>
      <c r="LY233" s="1"/>
      <c r="LZ233" s="1"/>
      <c r="MA233" s="1"/>
      <c r="MB233" s="1"/>
      <c r="MC233" s="1"/>
      <c r="MD233" s="1"/>
      <c r="ME233" s="1"/>
      <c r="MF233" s="1"/>
      <c r="MG233" s="1"/>
      <c r="MH233" s="1"/>
      <c r="MI233" s="1"/>
      <c r="MJ233" s="1"/>
      <c r="MK233" s="1"/>
      <c r="ML233" s="1"/>
      <c r="MM233" s="1"/>
      <c r="MN233" s="1"/>
      <c r="MO233" s="1"/>
      <c r="MP233" s="1"/>
      <c r="MQ233" s="1"/>
      <c r="MR233" s="1"/>
      <c r="MS233" s="1"/>
      <c r="MT233" s="1"/>
      <c r="MU233" s="1"/>
      <c r="MV233" s="1"/>
      <c r="MW233" s="1"/>
      <c r="MX233" s="1"/>
      <c r="MY233" s="1"/>
      <c r="MZ233" s="1"/>
      <c r="NA233" s="1"/>
      <c r="NB233" s="1"/>
      <c r="NC233" s="1"/>
      <c r="ND233" s="1"/>
      <c r="NE233" s="1"/>
      <c r="NF233" s="1"/>
      <c r="NG233" s="1"/>
      <c r="NH233" s="1"/>
      <c r="NI233" s="1"/>
      <c r="NJ233" s="1"/>
      <c r="NK233" s="1"/>
      <c r="NL233" s="1"/>
      <c r="NM233" s="1"/>
      <c r="NN233" s="1"/>
      <c r="NO233" s="1"/>
      <c r="NP233" s="1"/>
      <c r="NQ233" s="1"/>
      <c r="NR233" s="1"/>
      <c r="NS233" s="1"/>
      <c r="NT233" s="1"/>
      <c r="NU233" s="1"/>
      <c r="NV233" s="1"/>
      <c r="NW233" s="1"/>
      <c r="NX233" s="1"/>
      <c r="NY233" s="1"/>
      <c r="NZ233" s="1"/>
      <c r="OA233" s="1"/>
      <c r="OB233" s="1"/>
      <c r="OC233" s="1"/>
      <c r="OD233" s="1"/>
      <c r="OE233" s="1"/>
      <c r="OF233" s="1"/>
      <c r="OG233" s="1"/>
      <c r="OH233" s="1"/>
      <c r="OI233" s="1"/>
      <c r="OJ233" s="1"/>
      <c r="OK233" s="1"/>
      <c r="OL233" s="1"/>
      <c r="OM233" s="1"/>
      <c r="ON233" s="1"/>
      <c r="OO233" s="1"/>
      <c r="OP233" s="1"/>
      <c r="OQ233" s="1"/>
      <c r="OR233" s="1"/>
      <c r="OS233" s="1"/>
      <c r="OT233" s="1"/>
      <c r="OU233" s="1"/>
      <c r="OV233" s="1"/>
      <c r="OW233" s="1"/>
      <c r="OX233" s="1"/>
      <c r="OY233" s="1"/>
      <c r="OZ233" s="1"/>
      <c r="PA233" s="1"/>
      <c r="PB233" s="1"/>
      <c r="PC233" s="1"/>
      <c r="PD233" s="1"/>
      <c r="PE233" s="1"/>
      <c r="PF233" s="1"/>
      <c r="PG233" s="1"/>
      <c r="PH233" s="1"/>
      <c r="PI233" s="1"/>
      <c r="PJ233" s="1"/>
      <c r="PK233" s="1"/>
      <c r="PL233" s="1"/>
      <c r="PM233" s="1"/>
      <c r="PN233" s="1"/>
      <c r="PO233" s="1"/>
      <c r="PP233" s="1"/>
      <c r="PQ233" s="1"/>
      <c r="PR233" s="1"/>
      <c r="PS233" s="1"/>
      <c r="PT233" s="1"/>
      <c r="PU233" s="1"/>
      <c r="PV233" s="1"/>
      <c r="PW233" s="1"/>
      <c r="PX233" s="1"/>
      <c r="PY233" s="1"/>
      <c r="PZ233" s="1"/>
      <c r="QA233" s="1"/>
      <c r="QB233" s="1"/>
      <c r="QC233" s="1"/>
      <c r="QD233" s="1"/>
      <c r="QE233" s="1"/>
      <c r="QF233" s="1"/>
      <c r="QG233" s="1"/>
      <c r="QH233" s="1"/>
      <c r="QI233" s="1"/>
      <c r="QJ233" s="1"/>
      <c r="QK233" s="1"/>
      <c r="QL233" s="1"/>
      <c r="QM233" s="1"/>
      <c r="QN233" s="1"/>
      <c r="QO233" s="1"/>
      <c r="QP233" s="1"/>
      <c r="QQ233" s="1"/>
      <c r="QR233" s="1"/>
      <c r="QS233" s="1"/>
      <c r="QT233" s="1"/>
      <c r="QU233" s="1"/>
      <c r="QV233" s="1"/>
      <c r="QW233" s="1"/>
      <c r="QX233" s="1"/>
      <c r="QY233" s="1"/>
      <c r="QZ233" s="1"/>
      <c r="RA233" s="1"/>
      <c r="RB233" s="1"/>
      <c r="RC233" s="1"/>
      <c r="RD233" s="1"/>
      <c r="RE233" s="1"/>
      <c r="RF233" s="1"/>
      <c r="RG233" s="1"/>
      <c r="RH233" s="1"/>
      <c r="RI233" s="1"/>
      <c r="RJ233" s="1"/>
      <c r="RK233" s="1"/>
      <c r="RL233" s="1"/>
      <c r="RM233" s="1"/>
      <c r="RN233" s="1"/>
      <c r="RO233" s="1"/>
      <c r="RP233" s="1"/>
      <c r="RQ233" s="1"/>
      <c r="RR233" s="1"/>
      <c r="RS233" s="1"/>
      <c r="RT233" s="1"/>
      <c r="RU233" s="1"/>
      <c r="RV233" s="1"/>
      <c r="RW233" s="1"/>
      <c r="RX233" s="1"/>
      <c r="RY233" s="1"/>
      <c r="RZ233" s="1"/>
      <c r="SA233" s="1"/>
      <c r="SB233" s="1"/>
      <c r="SC233" s="1"/>
      <c r="SD233" s="1"/>
      <c r="SE233" s="1"/>
      <c r="SF233" s="1"/>
      <c r="SG233" s="1"/>
      <c r="SH233" s="1"/>
      <c r="SI233" s="1"/>
      <c r="SJ233" s="1"/>
      <c r="SK233" s="1"/>
      <c r="SL233" s="1"/>
      <c r="SM233" s="1"/>
      <c r="SN233" s="1"/>
      <c r="SO233" s="1"/>
      <c r="SP233" s="1"/>
      <c r="SQ233" s="1"/>
      <c r="SR233" s="1"/>
      <c r="SS233" s="1"/>
      <c r="ST233" s="1"/>
      <c r="SU233" s="1"/>
      <c r="SV233" s="1"/>
      <c r="SW233" s="1"/>
      <c r="SX233" s="1"/>
      <c r="SY233" s="1"/>
      <c r="SZ233" s="1"/>
      <c r="TA233" s="1"/>
      <c r="TB233" s="1"/>
      <c r="TC233" s="1"/>
      <c r="TD233" s="1"/>
      <c r="TE233" s="1"/>
      <c r="TF233" s="1"/>
      <c r="TG233" s="1"/>
      <c r="TH233" s="1"/>
      <c r="TI233" s="1"/>
      <c r="TJ233" s="1"/>
      <c r="TK233" s="1"/>
      <c r="TL233" s="1"/>
      <c r="TM233" s="1"/>
      <c r="TN233" s="1"/>
      <c r="TO233" s="1"/>
      <c r="TP233" s="1"/>
      <c r="TQ233" s="1"/>
      <c r="TR233" s="1"/>
      <c r="TS233" s="1"/>
      <c r="TT233" s="1"/>
      <c r="TU233" s="1"/>
      <c r="TV233" s="1"/>
      <c r="TW233" s="1"/>
      <c r="TX233" s="1"/>
      <c r="TY233" s="1"/>
      <c r="TZ233" s="1"/>
      <c r="UA233" s="1"/>
      <c r="UB233" s="1"/>
      <c r="UC233" s="1"/>
      <c r="UD233" s="1"/>
      <c r="UE233" s="1"/>
      <c r="UF233" s="1"/>
      <c r="UG233" s="1"/>
      <c r="UH233" s="1"/>
      <c r="UI233" s="1"/>
      <c r="UJ233" s="1"/>
      <c r="UK233" s="1"/>
      <c r="UL233" s="1"/>
      <c r="UM233" s="1"/>
      <c r="UN233" s="1"/>
      <c r="UO233" s="1"/>
      <c r="UP233" s="1"/>
      <c r="UQ233" s="1"/>
      <c r="UR233" s="1"/>
      <c r="US233" s="1"/>
      <c r="UT233" s="1"/>
      <c r="UU233" s="1"/>
      <c r="UV233" s="1"/>
      <c r="UW233" s="1"/>
      <c r="UX233" s="1"/>
      <c r="UY233" s="1"/>
      <c r="UZ233" s="1"/>
      <c r="VA233" s="1"/>
      <c r="VB233" s="1"/>
      <c r="VC233" s="1"/>
      <c r="VD233" s="1"/>
      <c r="VE233" s="1"/>
      <c r="VF233" s="1"/>
      <c r="VG233" s="1"/>
      <c r="VH233" s="1"/>
      <c r="VI233" s="1"/>
      <c r="VJ233" s="1"/>
      <c r="VK233" s="1"/>
      <c r="VL233" s="1"/>
      <c r="VM233" s="1"/>
      <c r="VN233" s="1"/>
      <c r="VO233" s="1"/>
      <c r="VP233" s="1"/>
      <c r="VQ233" s="1"/>
      <c r="VR233" s="1"/>
      <c r="VS233" s="1"/>
      <c r="VT233" s="1"/>
      <c r="VU233" s="1"/>
      <c r="VV233" s="1"/>
      <c r="VW233" s="1"/>
      <c r="VX233" s="1"/>
      <c r="VY233" s="1"/>
      <c r="VZ233" s="1"/>
      <c r="WA233" s="1"/>
      <c r="WB233" s="1"/>
      <c r="WC233" s="1"/>
      <c r="WD233" s="1"/>
      <c r="WE233" s="1"/>
      <c r="WF233" s="1"/>
      <c r="WG233" s="1"/>
      <c r="WH233" s="1"/>
      <c r="WI233" s="1"/>
      <c r="WJ233" s="1"/>
      <c r="WK233" s="1"/>
      <c r="WL233" s="1"/>
      <c r="WM233" s="1"/>
      <c r="WN233" s="1"/>
      <c r="WO233" s="1"/>
      <c r="WP233" s="1"/>
      <c r="WQ233" s="1"/>
      <c r="WR233" s="1"/>
      <c r="WS233" s="1"/>
      <c r="WT233" s="1"/>
      <c r="WU233" s="1"/>
      <c r="WV233" s="1"/>
      <c r="WW233" s="1"/>
      <c r="WX233" s="1"/>
      <c r="WY233" s="1"/>
      <c r="WZ233" s="1"/>
      <c r="XA233" s="1"/>
      <c r="XB233" s="1"/>
      <c r="XC233" s="1"/>
      <c r="XD233" s="1"/>
      <c r="XE233" s="1"/>
      <c r="XF233" s="1"/>
      <c r="XG233" s="1"/>
      <c r="XH233" s="1"/>
      <c r="XI233" s="1"/>
      <c r="XJ233" s="1"/>
      <c r="XK233" s="1"/>
      <c r="XL233" s="1"/>
      <c r="XM233" s="1"/>
      <c r="XN233" s="1"/>
      <c r="XO233" s="1"/>
      <c r="XP233" s="1"/>
      <c r="XQ233" s="1"/>
      <c r="XR233" s="1"/>
      <c r="XS233" s="1"/>
      <c r="XT233" s="1"/>
      <c r="XU233" s="1"/>
      <c r="XV233" s="1"/>
      <c r="XW233" s="1"/>
      <c r="XX233" s="1"/>
      <c r="XY233" s="1"/>
      <c r="XZ233" s="1"/>
      <c r="YA233" s="1"/>
      <c r="YB233" s="1"/>
      <c r="YC233" s="1"/>
      <c r="YD233" s="1"/>
      <c r="YE233" s="1"/>
      <c r="YF233" s="1"/>
      <c r="YG233" s="1"/>
      <c r="YH233" s="1"/>
      <c r="YI233" s="1"/>
      <c r="YJ233" s="1"/>
      <c r="YK233" s="1"/>
      <c r="YL233" s="1"/>
      <c r="YM233" s="1"/>
      <c r="YN233" s="1"/>
      <c r="YO233" s="1"/>
      <c r="YP233" s="1"/>
      <c r="YQ233" s="1"/>
      <c r="YR233" s="1"/>
      <c r="YS233" s="1"/>
      <c r="YT233" s="1"/>
      <c r="YU233" s="1"/>
      <c r="YV233" s="1"/>
      <c r="YW233" s="1"/>
      <c r="YX233" s="1"/>
      <c r="YY233" s="1"/>
      <c r="YZ233" s="1"/>
      <c r="ZA233" s="1"/>
      <c r="ZB233" s="1"/>
      <c r="ZC233" s="1"/>
      <c r="ZD233" s="1"/>
      <c r="ZE233" s="1"/>
      <c r="ZF233" s="1"/>
      <c r="ZG233" s="1"/>
      <c r="ZH233" s="1"/>
      <c r="ZI233" s="1"/>
      <c r="ZJ233" s="1"/>
      <c r="ZK233" s="1"/>
      <c r="ZL233" s="1"/>
      <c r="ZM233" s="1"/>
      <c r="ZN233" s="1"/>
      <c r="ZO233" s="1"/>
      <c r="ZP233" s="1"/>
      <c r="ZQ233" s="1"/>
      <c r="ZR233" s="1"/>
      <c r="ZS233" s="1"/>
      <c r="ZT233" s="1"/>
      <c r="ZU233" s="1"/>
      <c r="ZV233" s="1"/>
      <c r="ZW233" s="1"/>
      <c r="ZX233" s="1"/>
      <c r="ZY233" s="1"/>
      <c r="ZZ233" s="1"/>
      <c r="AAA233" s="1"/>
      <c r="AAB233" s="1"/>
      <c r="AAC233" s="1"/>
      <c r="AAD233" s="1"/>
      <c r="AAE233" s="1"/>
      <c r="AAF233" s="1"/>
      <c r="AAG233" s="1"/>
      <c r="AAH233" s="1"/>
      <c r="AAI233" s="1"/>
      <c r="AAJ233" s="1"/>
      <c r="AAK233" s="1"/>
      <c r="AAL233" s="1"/>
      <c r="AAM233" s="1"/>
      <c r="AAN233" s="1"/>
      <c r="AAO233" s="1"/>
      <c r="AAP233" s="1"/>
      <c r="AAQ233" s="1"/>
      <c r="AAR233" s="1"/>
      <c r="AAS233" s="1"/>
      <c r="AAT233" s="1"/>
      <c r="AAU233" s="1"/>
      <c r="AAV233" s="1"/>
      <c r="AAW233" s="1"/>
      <c r="AAX233" s="1"/>
      <c r="AAY233" s="1"/>
      <c r="AAZ233" s="1"/>
      <c r="ABA233" s="1"/>
      <c r="ABB233" s="1"/>
      <c r="ABC233" s="1"/>
      <c r="ABD233" s="1"/>
      <c r="ABE233" s="1"/>
      <c r="ABF233" s="1"/>
      <c r="ABG233" s="1"/>
      <c r="ABH233" s="1"/>
      <c r="ABI233" s="1"/>
      <c r="ABJ233" s="1"/>
      <c r="ABK233" s="1"/>
      <c r="ABL233" s="1"/>
      <c r="ABM233" s="1"/>
      <c r="ABN233" s="1"/>
      <c r="ABO233" s="1"/>
      <c r="ABP233" s="1"/>
      <c r="ABQ233" s="1"/>
      <c r="ABR233" s="1"/>
      <c r="ABS233" s="1"/>
      <c r="ABT233" s="1"/>
      <c r="ABU233" s="1"/>
      <c r="ABV233" s="1"/>
      <c r="ABW233" s="1"/>
      <c r="ABX233" s="1"/>
      <c r="ABY233" s="1"/>
      <c r="ABZ233" s="1"/>
      <c r="ACA233" s="1"/>
      <c r="ACB233" s="1"/>
      <c r="ACC233" s="1"/>
      <c r="ACD233" s="1"/>
      <c r="ACE233" s="1"/>
      <c r="ACF233" s="1"/>
      <c r="ACG233" s="1"/>
      <c r="ACH233" s="1"/>
      <c r="ACI233" s="1"/>
      <c r="ACJ233" s="1"/>
      <c r="ACK233" s="1"/>
      <c r="ACL233" s="1"/>
      <c r="ACM233" s="1"/>
      <c r="ACN233" s="1"/>
      <c r="ACO233" s="1"/>
      <c r="ACP233" s="1"/>
      <c r="ACQ233" s="1"/>
      <c r="ACR233" s="1"/>
      <c r="ACS233" s="1"/>
      <c r="ACT233" s="1"/>
      <c r="ACU233" s="1"/>
      <c r="ACV233" s="1"/>
      <c r="ACW233" s="1"/>
      <c r="ACX233" s="1"/>
      <c r="ACY233" s="1"/>
      <c r="ACZ233" s="1"/>
      <c r="ADA233" s="1"/>
      <c r="ADB233" s="1"/>
      <c r="ADC233" s="1"/>
      <c r="ADD233" s="1"/>
      <c r="ADE233" s="1"/>
      <c r="ADF233" s="1"/>
      <c r="ADG233" s="1"/>
      <c r="ADH233" s="1"/>
      <c r="ADI233" s="1"/>
      <c r="ADJ233" s="1"/>
      <c r="ADK233" s="1"/>
      <c r="ADL233" s="1"/>
      <c r="ADM233" s="1"/>
      <c r="ADN233" s="1"/>
      <c r="ADO233" s="1"/>
      <c r="ADP233" s="1"/>
      <c r="ADQ233" s="1"/>
      <c r="ADR233" s="1"/>
      <c r="ADS233" s="1"/>
      <c r="ADT233" s="1"/>
      <c r="ADU233" s="1"/>
      <c r="ADV233" s="1"/>
      <c r="ADW233" s="1"/>
      <c r="ADX233" s="1"/>
      <c r="ADY233" s="1"/>
      <c r="ADZ233" s="1"/>
      <c r="AEA233" s="1"/>
      <c r="AEB233" s="1"/>
      <c r="AEC233" s="1"/>
      <c r="AED233" s="1"/>
      <c r="AEE233" s="1"/>
      <c r="AEF233" s="1"/>
      <c r="AEG233" s="1"/>
      <c r="AEH233" s="1"/>
      <c r="AEI233" s="1"/>
      <c r="AEJ233" s="1"/>
      <c r="AEK233" s="1"/>
      <c r="AEL233" s="1"/>
      <c r="AEM233" s="1"/>
      <c r="AEN233" s="1"/>
      <c r="AEO233" s="1"/>
      <c r="AEP233" s="1"/>
      <c r="AEQ233" s="1"/>
      <c r="AER233" s="1"/>
      <c r="AES233" s="1"/>
      <c r="AET233" s="1"/>
      <c r="AEU233" s="1"/>
      <c r="AEV233" s="1"/>
      <c r="AEW233" s="1"/>
      <c r="AEX233" s="1"/>
      <c r="AEY233" s="1"/>
      <c r="AEZ233" s="1"/>
      <c r="AFA233" s="1"/>
      <c r="AFB233" s="1"/>
      <c r="AFC233" s="1"/>
      <c r="AFD233" s="1"/>
      <c r="AFE233" s="1"/>
      <c r="AFF233" s="1"/>
      <c r="AFG233" s="1"/>
      <c r="AFH233" s="1"/>
      <c r="AFI233" s="1"/>
      <c r="AFJ233" s="1"/>
      <c r="AFK233" s="1"/>
      <c r="AFL233" s="1"/>
      <c r="AFM233" s="1"/>
      <c r="AFN233" s="1"/>
      <c r="AFO233" s="1"/>
      <c r="AFP233" s="1"/>
      <c r="AFQ233" s="1"/>
      <c r="AFR233" s="1"/>
      <c r="AFS233" s="1"/>
      <c r="AFT233" s="1"/>
      <c r="AFU233" s="1"/>
      <c r="AFV233" s="1"/>
      <c r="AFW233" s="1"/>
      <c r="AFX233" s="1"/>
      <c r="AFY233" s="1"/>
      <c r="AFZ233" s="1"/>
      <c r="AGA233" s="1"/>
      <c r="AGB233" s="1"/>
      <c r="AGC233" s="1"/>
      <c r="AGD233" s="1"/>
      <c r="AGE233" s="1"/>
      <c r="AGF233" s="1"/>
      <c r="AGG233" s="1"/>
      <c r="AGH233" s="1"/>
      <c r="AGI233" s="1"/>
      <c r="AGJ233" s="1"/>
      <c r="AGK233" s="1"/>
      <c r="AGL233" s="1"/>
      <c r="AGM233" s="1"/>
      <c r="AGN233" s="1"/>
      <c r="AGO233" s="1"/>
      <c r="AGP233" s="1"/>
      <c r="AGQ233" s="1"/>
      <c r="AGR233" s="1"/>
      <c r="AGS233" s="1"/>
      <c r="AGT233" s="1"/>
      <c r="AGU233" s="1"/>
      <c r="AGV233" s="1"/>
      <c r="AGW233" s="1"/>
      <c r="AGX233" s="1"/>
      <c r="AGY233" s="1"/>
      <c r="AGZ233" s="1"/>
      <c r="AHA233" s="1"/>
      <c r="AHB233" s="1"/>
      <c r="AHC233" s="1"/>
      <c r="AHD233" s="1"/>
      <c r="AHE233" s="1"/>
      <c r="AHF233" s="1"/>
      <c r="AHG233" s="1"/>
      <c r="AHH233" s="1"/>
      <c r="AHI233" s="1"/>
      <c r="AHJ233" s="1"/>
      <c r="AHK233" s="1"/>
      <c r="AHL233" s="1"/>
      <c r="AHM233" s="1"/>
      <c r="AHN233" s="1"/>
      <c r="AHO233" s="1"/>
      <c r="AHP233" s="1"/>
      <c r="AHQ233" s="1"/>
      <c r="AHR233" s="1"/>
      <c r="AHS233" s="1"/>
      <c r="AHT233" s="1"/>
      <c r="AHU233" s="1"/>
      <c r="AHV233" s="1"/>
      <c r="AHW233" s="1"/>
      <c r="AHX233" s="1"/>
      <c r="AHY233" s="1"/>
      <c r="AHZ233" s="1"/>
      <c r="AIA233" s="1"/>
      <c r="AIB233" s="1"/>
      <c r="AIC233" s="1"/>
      <c r="AID233" s="1"/>
      <c r="AIE233" s="1"/>
      <c r="AIF233" s="1"/>
      <c r="AIG233" s="1"/>
      <c r="AIH233" s="1"/>
      <c r="AII233" s="1"/>
      <c r="AIJ233" s="1"/>
      <c r="AIK233" s="1"/>
      <c r="AIL233" s="1"/>
      <c r="AIM233" s="1"/>
      <c r="AIN233" s="1"/>
      <c r="AIO233" s="1"/>
      <c r="AIP233" s="1"/>
      <c r="AIQ233" s="1"/>
      <c r="AIR233" s="1"/>
      <c r="AIS233" s="1"/>
      <c r="AIT233" s="1"/>
      <c r="AIU233" s="1"/>
      <c r="AIV233" s="1"/>
      <c r="AIW233" s="1"/>
      <c r="AIX233" s="1"/>
      <c r="AIY233" s="1"/>
      <c r="AIZ233" s="1"/>
      <c r="AJA233" s="1"/>
      <c r="AJB233" s="1"/>
      <c r="AJC233" s="1"/>
      <c r="AJD233" s="1"/>
      <c r="AJE233" s="1"/>
      <c r="AJF233" s="1"/>
      <c r="AJG233" s="1"/>
      <c r="AJH233" s="1"/>
      <c r="AJI233" s="1"/>
      <c r="AJJ233" s="1"/>
      <c r="AJK233" s="1"/>
      <c r="AJL233" s="1"/>
      <c r="AJM233" s="1"/>
      <c r="AJN233" s="1"/>
      <c r="AJO233" s="1"/>
      <c r="AJP233" s="1"/>
      <c r="AJQ233" s="1"/>
      <c r="AJR233" s="1"/>
      <c r="AJS233" s="1"/>
      <c r="AJT233" s="1"/>
      <c r="AJU233" s="1"/>
      <c r="AJV233" s="1"/>
      <c r="AJW233" s="1"/>
      <c r="AJX233" s="1"/>
      <c r="AJY233" s="1"/>
      <c r="AJZ233" s="1"/>
      <c r="AKA233" s="1"/>
      <c r="AKB233" s="1"/>
      <c r="AKC233" s="1"/>
      <c r="AKD233" s="1"/>
      <c r="AKE233" s="1"/>
      <c r="AKF233" s="1"/>
      <c r="AKG233" s="1"/>
      <c r="AKH233" s="1"/>
      <c r="AKI233" s="1"/>
      <c r="AKJ233" s="1"/>
      <c r="AKK233" s="1"/>
      <c r="AKL233" s="1"/>
      <c r="AKM233" s="1"/>
      <c r="AKN233" s="1"/>
      <c r="AKO233" s="1"/>
      <c r="AKP233" s="1"/>
      <c r="AKQ233" s="1"/>
      <c r="AKR233" s="1"/>
      <c r="AKS233" s="1"/>
      <c r="AKT233" s="1"/>
      <c r="AKU233" s="1"/>
      <c r="AKV233" s="1"/>
      <c r="AKW233" s="1"/>
      <c r="AKX233" s="1"/>
      <c r="AKY233" s="1"/>
      <c r="AKZ233" s="1"/>
      <c r="ALA233" s="1"/>
      <c r="ALB233" s="1"/>
      <c r="ALC233" s="1"/>
      <c r="ALD233" s="1"/>
      <c r="ALE233" s="1"/>
      <c r="ALF233" s="1"/>
      <c r="ALG233" s="1"/>
      <c r="ALH233" s="1"/>
      <c r="ALI233" s="1"/>
      <c r="ALJ233" s="1"/>
      <c r="ALK233" s="1"/>
      <c r="ALL233" s="1"/>
      <c r="ALM233" s="1"/>
      <c r="ALN233" s="1"/>
      <c r="ALO233" s="1"/>
      <c r="ALP233" s="1"/>
      <c r="ALQ233" s="1"/>
      <c r="ALR233" s="1"/>
      <c r="ALS233" s="1"/>
      <c r="ALT233" s="1"/>
      <c r="ALU233" s="1"/>
      <c r="ALV233" s="1"/>
      <c r="ALW233" s="1"/>
      <c r="ALX233" s="1"/>
      <c r="ALY233" s="1"/>
      <c r="ALZ233" s="1"/>
      <c r="AMA233" s="1"/>
      <c r="AMB233" s="1"/>
      <c r="AMC233" s="1"/>
      <c r="AMD233" s="1"/>
      <c r="AME233" s="1"/>
      <c r="AMF233" s="1"/>
      <c r="AMG233" s="1"/>
      <c r="AMH233" s="1"/>
      <c r="AMI233" s="1"/>
      <c r="AMJ233" s="1"/>
      <c r="AMK233" s="1"/>
    </row>
    <row r="234" spans="1:1025" s="53" customFormat="1">
      <c r="A234" s="1"/>
      <c r="B234" s="33">
        <v>105</v>
      </c>
      <c r="C234" s="34" t="s">
        <v>1287</v>
      </c>
      <c r="D234" s="34">
        <v>12.58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  <c r="MC234" s="1"/>
      <c r="MD234" s="1"/>
      <c r="ME234" s="1"/>
      <c r="MF234" s="1"/>
      <c r="MG234" s="1"/>
      <c r="MH234" s="1"/>
      <c r="MI234" s="1"/>
      <c r="MJ234" s="1"/>
      <c r="MK234" s="1"/>
      <c r="ML234" s="1"/>
      <c r="MM234" s="1"/>
      <c r="MN234" s="1"/>
      <c r="MO234" s="1"/>
      <c r="MP234" s="1"/>
      <c r="MQ234" s="1"/>
      <c r="MR234" s="1"/>
      <c r="MS234" s="1"/>
      <c r="MT234" s="1"/>
      <c r="MU234" s="1"/>
      <c r="MV234" s="1"/>
      <c r="MW234" s="1"/>
      <c r="MX234" s="1"/>
      <c r="MY234" s="1"/>
      <c r="MZ234" s="1"/>
      <c r="NA234" s="1"/>
      <c r="NB234" s="1"/>
      <c r="NC234" s="1"/>
      <c r="ND234" s="1"/>
      <c r="NE234" s="1"/>
      <c r="NF234" s="1"/>
      <c r="NG234" s="1"/>
      <c r="NH234" s="1"/>
      <c r="NI234" s="1"/>
      <c r="NJ234" s="1"/>
      <c r="NK234" s="1"/>
      <c r="NL234" s="1"/>
      <c r="NM234" s="1"/>
      <c r="NN234" s="1"/>
      <c r="NO234" s="1"/>
      <c r="NP234" s="1"/>
      <c r="NQ234" s="1"/>
      <c r="NR234" s="1"/>
      <c r="NS234" s="1"/>
      <c r="NT234" s="1"/>
      <c r="NU234" s="1"/>
      <c r="NV234" s="1"/>
      <c r="NW234" s="1"/>
      <c r="NX234" s="1"/>
      <c r="NY234" s="1"/>
      <c r="NZ234" s="1"/>
      <c r="OA234" s="1"/>
      <c r="OB234" s="1"/>
      <c r="OC234" s="1"/>
      <c r="OD234" s="1"/>
      <c r="OE234" s="1"/>
      <c r="OF234" s="1"/>
      <c r="OG234" s="1"/>
      <c r="OH234" s="1"/>
      <c r="OI234" s="1"/>
      <c r="OJ234" s="1"/>
      <c r="OK234" s="1"/>
      <c r="OL234" s="1"/>
      <c r="OM234" s="1"/>
      <c r="ON234" s="1"/>
      <c r="OO234" s="1"/>
      <c r="OP234" s="1"/>
      <c r="OQ234" s="1"/>
      <c r="OR234" s="1"/>
      <c r="OS234" s="1"/>
      <c r="OT234" s="1"/>
      <c r="OU234" s="1"/>
      <c r="OV234" s="1"/>
      <c r="OW234" s="1"/>
      <c r="OX234" s="1"/>
      <c r="OY234" s="1"/>
      <c r="OZ234" s="1"/>
      <c r="PA234" s="1"/>
      <c r="PB234" s="1"/>
      <c r="PC234" s="1"/>
      <c r="PD234" s="1"/>
      <c r="PE234" s="1"/>
      <c r="PF234" s="1"/>
      <c r="PG234" s="1"/>
      <c r="PH234" s="1"/>
      <c r="PI234" s="1"/>
      <c r="PJ234" s="1"/>
      <c r="PK234" s="1"/>
      <c r="PL234" s="1"/>
      <c r="PM234" s="1"/>
      <c r="PN234" s="1"/>
      <c r="PO234" s="1"/>
      <c r="PP234" s="1"/>
      <c r="PQ234" s="1"/>
      <c r="PR234" s="1"/>
      <c r="PS234" s="1"/>
      <c r="PT234" s="1"/>
      <c r="PU234" s="1"/>
      <c r="PV234" s="1"/>
      <c r="PW234" s="1"/>
      <c r="PX234" s="1"/>
      <c r="PY234" s="1"/>
      <c r="PZ234" s="1"/>
      <c r="QA234" s="1"/>
      <c r="QB234" s="1"/>
      <c r="QC234" s="1"/>
      <c r="QD234" s="1"/>
      <c r="QE234" s="1"/>
      <c r="QF234" s="1"/>
      <c r="QG234" s="1"/>
      <c r="QH234" s="1"/>
      <c r="QI234" s="1"/>
      <c r="QJ234" s="1"/>
      <c r="QK234" s="1"/>
      <c r="QL234" s="1"/>
      <c r="QM234" s="1"/>
      <c r="QN234" s="1"/>
      <c r="QO234" s="1"/>
      <c r="QP234" s="1"/>
      <c r="QQ234" s="1"/>
      <c r="QR234" s="1"/>
      <c r="QS234" s="1"/>
      <c r="QT234" s="1"/>
      <c r="QU234" s="1"/>
      <c r="QV234" s="1"/>
      <c r="QW234" s="1"/>
      <c r="QX234" s="1"/>
      <c r="QY234" s="1"/>
      <c r="QZ234" s="1"/>
      <c r="RA234" s="1"/>
      <c r="RB234" s="1"/>
      <c r="RC234" s="1"/>
      <c r="RD234" s="1"/>
      <c r="RE234" s="1"/>
      <c r="RF234" s="1"/>
      <c r="RG234" s="1"/>
      <c r="RH234" s="1"/>
      <c r="RI234" s="1"/>
      <c r="RJ234" s="1"/>
      <c r="RK234" s="1"/>
      <c r="RL234" s="1"/>
      <c r="RM234" s="1"/>
      <c r="RN234" s="1"/>
      <c r="RO234" s="1"/>
      <c r="RP234" s="1"/>
      <c r="RQ234" s="1"/>
      <c r="RR234" s="1"/>
      <c r="RS234" s="1"/>
      <c r="RT234" s="1"/>
      <c r="RU234" s="1"/>
      <c r="RV234" s="1"/>
      <c r="RW234" s="1"/>
      <c r="RX234" s="1"/>
      <c r="RY234" s="1"/>
      <c r="RZ234" s="1"/>
      <c r="SA234" s="1"/>
      <c r="SB234" s="1"/>
      <c r="SC234" s="1"/>
      <c r="SD234" s="1"/>
      <c r="SE234" s="1"/>
      <c r="SF234" s="1"/>
      <c r="SG234" s="1"/>
      <c r="SH234" s="1"/>
      <c r="SI234" s="1"/>
      <c r="SJ234" s="1"/>
      <c r="SK234" s="1"/>
      <c r="SL234" s="1"/>
      <c r="SM234" s="1"/>
      <c r="SN234" s="1"/>
      <c r="SO234" s="1"/>
      <c r="SP234" s="1"/>
      <c r="SQ234" s="1"/>
      <c r="SR234" s="1"/>
      <c r="SS234" s="1"/>
      <c r="ST234" s="1"/>
      <c r="SU234" s="1"/>
      <c r="SV234" s="1"/>
      <c r="SW234" s="1"/>
      <c r="SX234" s="1"/>
      <c r="SY234" s="1"/>
      <c r="SZ234" s="1"/>
      <c r="TA234" s="1"/>
      <c r="TB234" s="1"/>
      <c r="TC234" s="1"/>
      <c r="TD234" s="1"/>
      <c r="TE234" s="1"/>
      <c r="TF234" s="1"/>
      <c r="TG234" s="1"/>
      <c r="TH234" s="1"/>
      <c r="TI234" s="1"/>
      <c r="TJ234" s="1"/>
      <c r="TK234" s="1"/>
      <c r="TL234" s="1"/>
      <c r="TM234" s="1"/>
      <c r="TN234" s="1"/>
      <c r="TO234" s="1"/>
      <c r="TP234" s="1"/>
      <c r="TQ234" s="1"/>
      <c r="TR234" s="1"/>
      <c r="TS234" s="1"/>
      <c r="TT234" s="1"/>
      <c r="TU234" s="1"/>
      <c r="TV234" s="1"/>
      <c r="TW234" s="1"/>
      <c r="TX234" s="1"/>
      <c r="TY234" s="1"/>
      <c r="TZ234" s="1"/>
      <c r="UA234" s="1"/>
      <c r="UB234" s="1"/>
      <c r="UC234" s="1"/>
      <c r="UD234" s="1"/>
      <c r="UE234" s="1"/>
      <c r="UF234" s="1"/>
      <c r="UG234" s="1"/>
      <c r="UH234" s="1"/>
      <c r="UI234" s="1"/>
      <c r="UJ234" s="1"/>
      <c r="UK234" s="1"/>
      <c r="UL234" s="1"/>
      <c r="UM234" s="1"/>
      <c r="UN234" s="1"/>
      <c r="UO234" s="1"/>
      <c r="UP234" s="1"/>
      <c r="UQ234" s="1"/>
      <c r="UR234" s="1"/>
      <c r="US234" s="1"/>
      <c r="UT234" s="1"/>
      <c r="UU234" s="1"/>
      <c r="UV234" s="1"/>
      <c r="UW234" s="1"/>
      <c r="UX234" s="1"/>
      <c r="UY234" s="1"/>
      <c r="UZ234" s="1"/>
      <c r="VA234" s="1"/>
      <c r="VB234" s="1"/>
      <c r="VC234" s="1"/>
      <c r="VD234" s="1"/>
      <c r="VE234" s="1"/>
      <c r="VF234" s="1"/>
      <c r="VG234" s="1"/>
      <c r="VH234" s="1"/>
      <c r="VI234" s="1"/>
      <c r="VJ234" s="1"/>
      <c r="VK234" s="1"/>
      <c r="VL234" s="1"/>
      <c r="VM234" s="1"/>
      <c r="VN234" s="1"/>
      <c r="VO234" s="1"/>
      <c r="VP234" s="1"/>
      <c r="VQ234" s="1"/>
      <c r="VR234" s="1"/>
      <c r="VS234" s="1"/>
      <c r="VT234" s="1"/>
      <c r="VU234" s="1"/>
      <c r="VV234" s="1"/>
      <c r="VW234" s="1"/>
      <c r="VX234" s="1"/>
      <c r="VY234" s="1"/>
      <c r="VZ234" s="1"/>
      <c r="WA234" s="1"/>
      <c r="WB234" s="1"/>
      <c r="WC234" s="1"/>
      <c r="WD234" s="1"/>
      <c r="WE234" s="1"/>
      <c r="WF234" s="1"/>
      <c r="WG234" s="1"/>
      <c r="WH234" s="1"/>
      <c r="WI234" s="1"/>
      <c r="WJ234" s="1"/>
      <c r="WK234" s="1"/>
      <c r="WL234" s="1"/>
      <c r="WM234" s="1"/>
      <c r="WN234" s="1"/>
      <c r="WO234" s="1"/>
      <c r="WP234" s="1"/>
      <c r="WQ234" s="1"/>
      <c r="WR234" s="1"/>
      <c r="WS234" s="1"/>
      <c r="WT234" s="1"/>
      <c r="WU234" s="1"/>
      <c r="WV234" s="1"/>
      <c r="WW234" s="1"/>
      <c r="WX234" s="1"/>
      <c r="WY234" s="1"/>
      <c r="WZ234" s="1"/>
      <c r="XA234" s="1"/>
      <c r="XB234" s="1"/>
      <c r="XC234" s="1"/>
      <c r="XD234" s="1"/>
      <c r="XE234" s="1"/>
      <c r="XF234" s="1"/>
      <c r="XG234" s="1"/>
      <c r="XH234" s="1"/>
      <c r="XI234" s="1"/>
      <c r="XJ234" s="1"/>
      <c r="XK234" s="1"/>
      <c r="XL234" s="1"/>
      <c r="XM234" s="1"/>
      <c r="XN234" s="1"/>
      <c r="XO234" s="1"/>
      <c r="XP234" s="1"/>
      <c r="XQ234" s="1"/>
      <c r="XR234" s="1"/>
      <c r="XS234" s="1"/>
      <c r="XT234" s="1"/>
      <c r="XU234" s="1"/>
      <c r="XV234" s="1"/>
      <c r="XW234" s="1"/>
      <c r="XX234" s="1"/>
      <c r="XY234" s="1"/>
      <c r="XZ234" s="1"/>
      <c r="YA234" s="1"/>
      <c r="YB234" s="1"/>
      <c r="YC234" s="1"/>
      <c r="YD234" s="1"/>
      <c r="YE234" s="1"/>
      <c r="YF234" s="1"/>
      <c r="YG234" s="1"/>
      <c r="YH234" s="1"/>
      <c r="YI234" s="1"/>
      <c r="YJ234" s="1"/>
      <c r="YK234" s="1"/>
      <c r="YL234" s="1"/>
      <c r="YM234" s="1"/>
      <c r="YN234" s="1"/>
      <c r="YO234" s="1"/>
      <c r="YP234" s="1"/>
      <c r="YQ234" s="1"/>
      <c r="YR234" s="1"/>
      <c r="YS234" s="1"/>
      <c r="YT234" s="1"/>
      <c r="YU234" s="1"/>
      <c r="YV234" s="1"/>
      <c r="YW234" s="1"/>
      <c r="YX234" s="1"/>
      <c r="YY234" s="1"/>
      <c r="YZ234" s="1"/>
      <c r="ZA234" s="1"/>
      <c r="ZB234" s="1"/>
      <c r="ZC234" s="1"/>
      <c r="ZD234" s="1"/>
      <c r="ZE234" s="1"/>
      <c r="ZF234" s="1"/>
      <c r="ZG234" s="1"/>
      <c r="ZH234" s="1"/>
      <c r="ZI234" s="1"/>
      <c r="ZJ234" s="1"/>
      <c r="ZK234" s="1"/>
      <c r="ZL234" s="1"/>
      <c r="ZM234" s="1"/>
      <c r="ZN234" s="1"/>
      <c r="ZO234" s="1"/>
      <c r="ZP234" s="1"/>
      <c r="ZQ234" s="1"/>
      <c r="ZR234" s="1"/>
      <c r="ZS234" s="1"/>
      <c r="ZT234" s="1"/>
      <c r="ZU234" s="1"/>
      <c r="ZV234" s="1"/>
      <c r="ZW234" s="1"/>
      <c r="ZX234" s="1"/>
      <c r="ZY234" s="1"/>
      <c r="ZZ234" s="1"/>
      <c r="AAA234" s="1"/>
      <c r="AAB234" s="1"/>
      <c r="AAC234" s="1"/>
      <c r="AAD234" s="1"/>
      <c r="AAE234" s="1"/>
      <c r="AAF234" s="1"/>
      <c r="AAG234" s="1"/>
      <c r="AAH234" s="1"/>
      <c r="AAI234" s="1"/>
      <c r="AAJ234" s="1"/>
      <c r="AAK234" s="1"/>
      <c r="AAL234" s="1"/>
      <c r="AAM234" s="1"/>
      <c r="AAN234" s="1"/>
      <c r="AAO234" s="1"/>
      <c r="AAP234" s="1"/>
      <c r="AAQ234" s="1"/>
      <c r="AAR234" s="1"/>
      <c r="AAS234" s="1"/>
      <c r="AAT234" s="1"/>
      <c r="AAU234" s="1"/>
      <c r="AAV234" s="1"/>
      <c r="AAW234" s="1"/>
      <c r="AAX234" s="1"/>
      <c r="AAY234" s="1"/>
      <c r="AAZ234" s="1"/>
      <c r="ABA234" s="1"/>
      <c r="ABB234" s="1"/>
      <c r="ABC234" s="1"/>
      <c r="ABD234" s="1"/>
      <c r="ABE234" s="1"/>
      <c r="ABF234" s="1"/>
      <c r="ABG234" s="1"/>
      <c r="ABH234" s="1"/>
      <c r="ABI234" s="1"/>
      <c r="ABJ234" s="1"/>
      <c r="ABK234" s="1"/>
      <c r="ABL234" s="1"/>
      <c r="ABM234" s="1"/>
      <c r="ABN234" s="1"/>
      <c r="ABO234" s="1"/>
      <c r="ABP234" s="1"/>
      <c r="ABQ234" s="1"/>
      <c r="ABR234" s="1"/>
      <c r="ABS234" s="1"/>
      <c r="ABT234" s="1"/>
      <c r="ABU234" s="1"/>
      <c r="ABV234" s="1"/>
      <c r="ABW234" s="1"/>
      <c r="ABX234" s="1"/>
      <c r="ABY234" s="1"/>
      <c r="ABZ234" s="1"/>
      <c r="ACA234" s="1"/>
      <c r="ACB234" s="1"/>
      <c r="ACC234" s="1"/>
      <c r="ACD234" s="1"/>
      <c r="ACE234" s="1"/>
      <c r="ACF234" s="1"/>
      <c r="ACG234" s="1"/>
      <c r="ACH234" s="1"/>
      <c r="ACI234" s="1"/>
      <c r="ACJ234" s="1"/>
      <c r="ACK234" s="1"/>
      <c r="ACL234" s="1"/>
      <c r="ACM234" s="1"/>
      <c r="ACN234" s="1"/>
      <c r="ACO234" s="1"/>
      <c r="ACP234" s="1"/>
      <c r="ACQ234" s="1"/>
      <c r="ACR234" s="1"/>
      <c r="ACS234" s="1"/>
      <c r="ACT234" s="1"/>
      <c r="ACU234" s="1"/>
      <c r="ACV234" s="1"/>
      <c r="ACW234" s="1"/>
      <c r="ACX234" s="1"/>
      <c r="ACY234" s="1"/>
      <c r="ACZ234" s="1"/>
      <c r="ADA234" s="1"/>
      <c r="ADB234" s="1"/>
      <c r="ADC234" s="1"/>
      <c r="ADD234" s="1"/>
      <c r="ADE234" s="1"/>
      <c r="ADF234" s="1"/>
      <c r="ADG234" s="1"/>
      <c r="ADH234" s="1"/>
      <c r="ADI234" s="1"/>
      <c r="ADJ234" s="1"/>
      <c r="ADK234" s="1"/>
      <c r="ADL234" s="1"/>
      <c r="ADM234" s="1"/>
      <c r="ADN234" s="1"/>
      <c r="ADO234" s="1"/>
      <c r="ADP234" s="1"/>
      <c r="ADQ234" s="1"/>
      <c r="ADR234" s="1"/>
      <c r="ADS234" s="1"/>
      <c r="ADT234" s="1"/>
      <c r="ADU234" s="1"/>
      <c r="ADV234" s="1"/>
      <c r="ADW234" s="1"/>
      <c r="ADX234" s="1"/>
      <c r="ADY234" s="1"/>
      <c r="ADZ234" s="1"/>
      <c r="AEA234" s="1"/>
      <c r="AEB234" s="1"/>
      <c r="AEC234" s="1"/>
      <c r="AED234" s="1"/>
      <c r="AEE234" s="1"/>
      <c r="AEF234" s="1"/>
      <c r="AEG234" s="1"/>
      <c r="AEH234" s="1"/>
      <c r="AEI234" s="1"/>
      <c r="AEJ234" s="1"/>
      <c r="AEK234" s="1"/>
      <c r="AEL234" s="1"/>
      <c r="AEM234" s="1"/>
      <c r="AEN234" s="1"/>
      <c r="AEO234" s="1"/>
      <c r="AEP234" s="1"/>
      <c r="AEQ234" s="1"/>
      <c r="AER234" s="1"/>
      <c r="AES234" s="1"/>
      <c r="AET234" s="1"/>
      <c r="AEU234" s="1"/>
      <c r="AEV234" s="1"/>
      <c r="AEW234" s="1"/>
      <c r="AEX234" s="1"/>
      <c r="AEY234" s="1"/>
      <c r="AEZ234" s="1"/>
      <c r="AFA234" s="1"/>
      <c r="AFB234" s="1"/>
      <c r="AFC234" s="1"/>
      <c r="AFD234" s="1"/>
      <c r="AFE234" s="1"/>
      <c r="AFF234" s="1"/>
      <c r="AFG234" s="1"/>
      <c r="AFH234" s="1"/>
      <c r="AFI234" s="1"/>
      <c r="AFJ234" s="1"/>
      <c r="AFK234" s="1"/>
      <c r="AFL234" s="1"/>
      <c r="AFM234" s="1"/>
      <c r="AFN234" s="1"/>
      <c r="AFO234" s="1"/>
      <c r="AFP234" s="1"/>
      <c r="AFQ234" s="1"/>
      <c r="AFR234" s="1"/>
      <c r="AFS234" s="1"/>
      <c r="AFT234" s="1"/>
      <c r="AFU234" s="1"/>
      <c r="AFV234" s="1"/>
      <c r="AFW234" s="1"/>
      <c r="AFX234" s="1"/>
      <c r="AFY234" s="1"/>
      <c r="AFZ234" s="1"/>
      <c r="AGA234" s="1"/>
      <c r="AGB234" s="1"/>
      <c r="AGC234" s="1"/>
      <c r="AGD234" s="1"/>
      <c r="AGE234" s="1"/>
      <c r="AGF234" s="1"/>
      <c r="AGG234" s="1"/>
      <c r="AGH234" s="1"/>
      <c r="AGI234" s="1"/>
      <c r="AGJ234" s="1"/>
      <c r="AGK234" s="1"/>
      <c r="AGL234" s="1"/>
      <c r="AGM234" s="1"/>
      <c r="AGN234" s="1"/>
      <c r="AGO234" s="1"/>
      <c r="AGP234" s="1"/>
      <c r="AGQ234" s="1"/>
      <c r="AGR234" s="1"/>
      <c r="AGS234" s="1"/>
      <c r="AGT234" s="1"/>
      <c r="AGU234" s="1"/>
      <c r="AGV234" s="1"/>
      <c r="AGW234" s="1"/>
      <c r="AGX234" s="1"/>
      <c r="AGY234" s="1"/>
      <c r="AGZ234" s="1"/>
      <c r="AHA234" s="1"/>
      <c r="AHB234" s="1"/>
      <c r="AHC234" s="1"/>
      <c r="AHD234" s="1"/>
      <c r="AHE234" s="1"/>
      <c r="AHF234" s="1"/>
      <c r="AHG234" s="1"/>
      <c r="AHH234" s="1"/>
      <c r="AHI234" s="1"/>
      <c r="AHJ234" s="1"/>
      <c r="AHK234" s="1"/>
      <c r="AHL234" s="1"/>
      <c r="AHM234" s="1"/>
      <c r="AHN234" s="1"/>
      <c r="AHO234" s="1"/>
      <c r="AHP234" s="1"/>
      <c r="AHQ234" s="1"/>
      <c r="AHR234" s="1"/>
      <c r="AHS234" s="1"/>
      <c r="AHT234" s="1"/>
      <c r="AHU234" s="1"/>
      <c r="AHV234" s="1"/>
      <c r="AHW234" s="1"/>
      <c r="AHX234" s="1"/>
      <c r="AHY234" s="1"/>
      <c r="AHZ234" s="1"/>
      <c r="AIA234" s="1"/>
      <c r="AIB234" s="1"/>
      <c r="AIC234" s="1"/>
      <c r="AID234" s="1"/>
      <c r="AIE234" s="1"/>
      <c r="AIF234" s="1"/>
      <c r="AIG234" s="1"/>
      <c r="AIH234" s="1"/>
      <c r="AII234" s="1"/>
      <c r="AIJ234" s="1"/>
      <c r="AIK234" s="1"/>
      <c r="AIL234" s="1"/>
      <c r="AIM234" s="1"/>
      <c r="AIN234" s="1"/>
      <c r="AIO234" s="1"/>
      <c r="AIP234" s="1"/>
      <c r="AIQ234" s="1"/>
      <c r="AIR234" s="1"/>
      <c r="AIS234" s="1"/>
      <c r="AIT234" s="1"/>
      <c r="AIU234" s="1"/>
      <c r="AIV234" s="1"/>
      <c r="AIW234" s="1"/>
      <c r="AIX234" s="1"/>
      <c r="AIY234" s="1"/>
      <c r="AIZ234" s="1"/>
      <c r="AJA234" s="1"/>
      <c r="AJB234" s="1"/>
      <c r="AJC234" s="1"/>
      <c r="AJD234" s="1"/>
      <c r="AJE234" s="1"/>
      <c r="AJF234" s="1"/>
      <c r="AJG234" s="1"/>
      <c r="AJH234" s="1"/>
      <c r="AJI234" s="1"/>
      <c r="AJJ234" s="1"/>
      <c r="AJK234" s="1"/>
      <c r="AJL234" s="1"/>
      <c r="AJM234" s="1"/>
      <c r="AJN234" s="1"/>
      <c r="AJO234" s="1"/>
      <c r="AJP234" s="1"/>
      <c r="AJQ234" s="1"/>
      <c r="AJR234" s="1"/>
      <c r="AJS234" s="1"/>
      <c r="AJT234" s="1"/>
      <c r="AJU234" s="1"/>
      <c r="AJV234" s="1"/>
      <c r="AJW234" s="1"/>
      <c r="AJX234" s="1"/>
      <c r="AJY234" s="1"/>
      <c r="AJZ234" s="1"/>
      <c r="AKA234" s="1"/>
      <c r="AKB234" s="1"/>
      <c r="AKC234" s="1"/>
      <c r="AKD234" s="1"/>
      <c r="AKE234" s="1"/>
      <c r="AKF234" s="1"/>
      <c r="AKG234" s="1"/>
      <c r="AKH234" s="1"/>
      <c r="AKI234" s="1"/>
      <c r="AKJ234" s="1"/>
      <c r="AKK234" s="1"/>
      <c r="AKL234" s="1"/>
      <c r="AKM234" s="1"/>
      <c r="AKN234" s="1"/>
      <c r="AKO234" s="1"/>
      <c r="AKP234" s="1"/>
      <c r="AKQ234" s="1"/>
      <c r="AKR234" s="1"/>
      <c r="AKS234" s="1"/>
      <c r="AKT234" s="1"/>
      <c r="AKU234" s="1"/>
      <c r="AKV234" s="1"/>
      <c r="AKW234" s="1"/>
      <c r="AKX234" s="1"/>
      <c r="AKY234" s="1"/>
      <c r="AKZ234" s="1"/>
      <c r="ALA234" s="1"/>
      <c r="ALB234" s="1"/>
      <c r="ALC234" s="1"/>
      <c r="ALD234" s="1"/>
      <c r="ALE234" s="1"/>
      <c r="ALF234" s="1"/>
      <c r="ALG234" s="1"/>
      <c r="ALH234" s="1"/>
      <c r="ALI234" s="1"/>
      <c r="ALJ234" s="1"/>
      <c r="ALK234" s="1"/>
      <c r="ALL234" s="1"/>
      <c r="ALM234" s="1"/>
      <c r="ALN234" s="1"/>
      <c r="ALO234" s="1"/>
      <c r="ALP234" s="1"/>
      <c r="ALQ234" s="1"/>
      <c r="ALR234" s="1"/>
      <c r="ALS234" s="1"/>
      <c r="ALT234" s="1"/>
      <c r="ALU234" s="1"/>
      <c r="ALV234" s="1"/>
      <c r="ALW234" s="1"/>
      <c r="ALX234" s="1"/>
      <c r="ALY234" s="1"/>
      <c r="ALZ234" s="1"/>
      <c r="AMA234" s="1"/>
      <c r="AMB234" s="1"/>
      <c r="AMC234" s="1"/>
      <c r="AMD234" s="1"/>
      <c r="AME234" s="1"/>
      <c r="AMF234" s="1"/>
      <c r="AMG234" s="1"/>
      <c r="AMH234" s="1"/>
      <c r="AMI234" s="1"/>
      <c r="AMJ234" s="1"/>
      <c r="AMK234" s="1"/>
    </row>
    <row r="235" spans="1:1025" s="53" customFormat="1">
      <c r="A235" s="1"/>
      <c r="B235" s="33" t="s">
        <v>1285</v>
      </c>
      <c r="C235" s="34" t="s">
        <v>39</v>
      </c>
      <c r="D235" s="34">
        <v>5.25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  <c r="KE235" s="1"/>
      <c r="KF235" s="1"/>
      <c r="KG235" s="1"/>
      <c r="KH235" s="1"/>
      <c r="KI235" s="1"/>
      <c r="KJ235" s="1"/>
      <c r="KK235" s="1"/>
      <c r="KL235" s="1"/>
      <c r="KM235" s="1"/>
      <c r="KN235" s="1"/>
      <c r="KO235" s="1"/>
      <c r="KP235" s="1"/>
      <c r="KQ235" s="1"/>
      <c r="KR235" s="1"/>
      <c r="KS235" s="1"/>
      <c r="KT235" s="1"/>
      <c r="KU235" s="1"/>
      <c r="KV235" s="1"/>
      <c r="KW235" s="1"/>
      <c r="KX235" s="1"/>
      <c r="KY235" s="1"/>
      <c r="KZ235" s="1"/>
      <c r="LA235" s="1"/>
      <c r="LB235" s="1"/>
      <c r="LC235" s="1"/>
      <c r="LD235" s="1"/>
      <c r="LE235" s="1"/>
      <c r="LF235" s="1"/>
      <c r="LG235" s="1"/>
      <c r="LH235" s="1"/>
      <c r="LI235" s="1"/>
      <c r="LJ235" s="1"/>
      <c r="LK235" s="1"/>
      <c r="LL235" s="1"/>
      <c r="LM235" s="1"/>
      <c r="LN235" s="1"/>
      <c r="LO235" s="1"/>
      <c r="LP235" s="1"/>
      <c r="LQ235" s="1"/>
      <c r="LR235" s="1"/>
      <c r="LS235" s="1"/>
      <c r="LT235" s="1"/>
      <c r="LU235" s="1"/>
      <c r="LV235" s="1"/>
      <c r="LW235" s="1"/>
      <c r="LX235" s="1"/>
      <c r="LY235" s="1"/>
      <c r="LZ235" s="1"/>
      <c r="MA235" s="1"/>
      <c r="MB235" s="1"/>
      <c r="MC235" s="1"/>
      <c r="MD235" s="1"/>
      <c r="ME235" s="1"/>
      <c r="MF235" s="1"/>
      <c r="MG235" s="1"/>
      <c r="MH235" s="1"/>
      <c r="MI235" s="1"/>
      <c r="MJ235" s="1"/>
      <c r="MK235" s="1"/>
      <c r="ML235" s="1"/>
      <c r="MM235" s="1"/>
      <c r="MN235" s="1"/>
      <c r="MO235" s="1"/>
      <c r="MP235" s="1"/>
      <c r="MQ235" s="1"/>
      <c r="MR235" s="1"/>
      <c r="MS235" s="1"/>
      <c r="MT235" s="1"/>
      <c r="MU235" s="1"/>
      <c r="MV235" s="1"/>
      <c r="MW235" s="1"/>
      <c r="MX235" s="1"/>
      <c r="MY235" s="1"/>
      <c r="MZ235" s="1"/>
      <c r="NA235" s="1"/>
      <c r="NB235" s="1"/>
      <c r="NC235" s="1"/>
      <c r="ND235" s="1"/>
      <c r="NE235" s="1"/>
      <c r="NF235" s="1"/>
      <c r="NG235" s="1"/>
      <c r="NH235" s="1"/>
      <c r="NI235" s="1"/>
      <c r="NJ235" s="1"/>
      <c r="NK235" s="1"/>
      <c r="NL235" s="1"/>
      <c r="NM235" s="1"/>
      <c r="NN235" s="1"/>
      <c r="NO235" s="1"/>
      <c r="NP235" s="1"/>
      <c r="NQ235" s="1"/>
      <c r="NR235" s="1"/>
      <c r="NS235" s="1"/>
      <c r="NT235" s="1"/>
      <c r="NU235" s="1"/>
      <c r="NV235" s="1"/>
      <c r="NW235" s="1"/>
      <c r="NX235" s="1"/>
      <c r="NY235" s="1"/>
      <c r="NZ235" s="1"/>
      <c r="OA235" s="1"/>
      <c r="OB235" s="1"/>
      <c r="OC235" s="1"/>
      <c r="OD235" s="1"/>
      <c r="OE235" s="1"/>
      <c r="OF235" s="1"/>
      <c r="OG235" s="1"/>
      <c r="OH235" s="1"/>
      <c r="OI235" s="1"/>
      <c r="OJ235" s="1"/>
      <c r="OK235" s="1"/>
      <c r="OL235" s="1"/>
      <c r="OM235" s="1"/>
      <c r="ON235" s="1"/>
      <c r="OO235" s="1"/>
      <c r="OP235" s="1"/>
      <c r="OQ235" s="1"/>
      <c r="OR235" s="1"/>
      <c r="OS235" s="1"/>
      <c r="OT235" s="1"/>
      <c r="OU235" s="1"/>
      <c r="OV235" s="1"/>
      <c r="OW235" s="1"/>
      <c r="OX235" s="1"/>
      <c r="OY235" s="1"/>
      <c r="OZ235" s="1"/>
      <c r="PA235" s="1"/>
      <c r="PB235" s="1"/>
      <c r="PC235" s="1"/>
      <c r="PD235" s="1"/>
      <c r="PE235" s="1"/>
      <c r="PF235" s="1"/>
      <c r="PG235" s="1"/>
      <c r="PH235" s="1"/>
      <c r="PI235" s="1"/>
      <c r="PJ235" s="1"/>
      <c r="PK235" s="1"/>
      <c r="PL235" s="1"/>
      <c r="PM235" s="1"/>
      <c r="PN235" s="1"/>
      <c r="PO235" s="1"/>
      <c r="PP235" s="1"/>
      <c r="PQ235" s="1"/>
      <c r="PR235" s="1"/>
      <c r="PS235" s="1"/>
      <c r="PT235" s="1"/>
      <c r="PU235" s="1"/>
      <c r="PV235" s="1"/>
      <c r="PW235" s="1"/>
      <c r="PX235" s="1"/>
      <c r="PY235" s="1"/>
      <c r="PZ235" s="1"/>
      <c r="QA235" s="1"/>
      <c r="QB235" s="1"/>
      <c r="QC235" s="1"/>
      <c r="QD235" s="1"/>
      <c r="QE235" s="1"/>
      <c r="QF235" s="1"/>
      <c r="QG235" s="1"/>
      <c r="QH235" s="1"/>
      <c r="QI235" s="1"/>
      <c r="QJ235" s="1"/>
      <c r="QK235" s="1"/>
      <c r="QL235" s="1"/>
      <c r="QM235" s="1"/>
      <c r="QN235" s="1"/>
      <c r="QO235" s="1"/>
      <c r="QP235" s="1"/>
      <c r="QQ235" s="1"/>
      <c r="QR235" s="1"/>
      <c r="QS235" s="1"/>
      <c r="QT235" s="1"/>
      <c r="QU235" s="1"/>
      <c r="QV235" s="1"/>
      <c r="QW235" s="1"/>
      <c r="QX235" s="1"/>
      <c r="QY235" s="1"/>
      <c r="QZ235" s="1"/>
      <c r="RA235" s="1"/>
      <c r="RB235" s="1"/>
      <c r="RC235" s="1"/>
      <c r="RD235" s="1"/>
      <c r="RE235" s="1"/>
      <c r="RF235" s="1"/>
      <c r="RG235" s="1"/>
      <c r="RH235" s="1"/>
      <c r="RI235" s="1"/>
      <c r="RJ235" s="1"/>
      <c r="RK235" s="1"/>
      <c r="RL235" s="1"/>
      <c r="RM235" s="1"/>
      <c r="RN235" s="1"/>
      <c r="RO235" s="1"/>
      <c r="RP235" s="1"/>
      <c r="RQ235" s="1"/>
      <c r="RR235" s="1"/>
      <c r="RS235" s="1"/>
      <c r="RT235" s="1"/>
      <c r="RU235" s="1"/>
      <c r="RV235" s="1"/>
      <c r="RW235" s="1"/>
      <c r="RX235" s="1"/>
      <c r="RY235" s="1"/>
      <c r="RZ235" s="1"/>
      <c r="SA235" s="1"/>
      <c r="SB235" s="1"/>
      <c r="SC235" s="1"/>
      <c r="SD235" s="1"/>
      <c r="SE235" s="1"/>
      <c r="SF235" s="1"/>
      <c r="SG235" s="1"/>
      <c r="SH235" s="1"/>
      <c r="SI235" s="1"/>
      <c r="SJ235" s="1"/>
      <c r="SK235" s="1"/>
      <c r="SL235" s="1"/>
      <c r="SM235" s="1"/>
      <c r="SN235" s="1"/>
      <c r="SO235" s="1"/>
      <c r="SP235" s="1"/>
      <c r="SQ235" s="1"/>
      <c r="SR235" s="1"/>
      <c r="SS235" s="1"/>
      <c r="ST235" s="1"/>
      <c r="SU235" s="1"/>
      <c r="SV235" s="1"/>
      <c r="SW235" s="1"/>
      <c r="SX235" s="1"/>
      <c r="SY235" s="1"/>
      <c r="SZ235" s="1"/>
      <c r="TA235" s="1"/>
      <c r="TB235" s="1"/>
      <c r="TC235" s="1"/>
      <c r="TD235" s="1"/>
      <c r="TE235" s="1"/>
      <c r="TF235" s="1"/>
      <c r="TG235" s="1"/>
      <c r="TH235" s="1"/>
      <c r="TI235" s="1"/>
      <c r="TJ235" s="1"/>
      <c r="TK235" s="1"/>
      <c r="TL235" s="1"/>
      <c r="TM235" s="1"/>
      <c r="TN235" s="1"/>
      <c r="TO235" s="1"/>
      <c r="TP235" s="1"/>
      <c r="TQ235" s="1"/>
      <c r="TR235" s="1"/>
      <c r="TS235" s="1"/>
      <c r="TT235" s="1"/>
      <c r="TU235" s="1"/>
      <c r="TV235" s="1"/>
      <c r="TW235" s="1"/>
      <c r="TX235" s="1"/>
      <c r="TY235" s="1"/>
      <c r="TZ235" s="1"/>
      <c r="UA235" s="1"/>
      <c r="UB235" s="1"/>
      <c r="UC235" s="1"/>
      <c r="UD235" s="1"/>
      <c r="UE235" s="1"/>
      <c r="UF235" s="1"/>
      <c r="UG235" s="1"/>
      <c r="UH235" s="1"/>
      <c r="UI235" s="1"/>
      <c r="UJ235" s="1"/>
      <c r="UK235" s="1"/>
      <c r="UL235" s="1"/>
      <c r="UM235" s="1"/>
      <c r="UN235" s="1"/>
      <c r="UO235" s="1"/>
      <c r="UP235" s="1"/>
      <c r="UQ235" s="1"/>
      <c r="UR235" s="1"/>
      <c r="US235" s="1"/>
      <c r="UT235" s="1"/>
      <c r="UU235" s="1"/>
      <c r="UV235" s="1"/>
      <c r="UW235" s="1"/>
      <c r="UX235" s="1"/>
      <c r="UY235" s="1"/>
      <c r="UZ235" s="1"/>
      <c r="VA235" s="1"/>
      <c r="VB235" s="1"/>
      <c r="VC235" s="1"/>
      <c r="VD235" s="1"/>
      <c r="VE235" s="1"/>
      <c r="VF235" s="1"/>
      <c r="VG235" s="1"/>
      <c r="VH235" s="1"/>
      <c r="VI235" s="1"/>
      <c r="VJ235" s="1"/>
      <c r="VK235" s="1"/>
      <c r="VL235" s="1"/>
      <c r="VM235" s="1"/>
      <c r="VN235" s="1"/>
      <c r="VO235" s="1"/>
      <c r="VP235" s="1"/>
      <c r="VQ235" s="1"/>
      <c r="VR235" s="1"/>
      <c r="VS235" s="1"/>
      <c r="VT235" s="1"/>
      <c r="VU235" s="1"/>
      <c r="VV235" s="1"/>
      <c r="VW235" s="1"/>
      <c r="VX235" s="1"/>
      <c r="VY235" s="1"/>
      <c r="VZ235" s="1"/>
      <c r="WA235" s="1"/>
      <c r="WB235" s="1"/>
      <c r="WC235" s="1"/>
      <c r="WD235" s="1"/>
      <c r="WE235" s="1"/>
      <c r="WF235" s="1"/>
      <c r="WG235" s="1"/>
      <c r="WH235" s="1"/>
      <c r="WI235" s="1"/>
      <c r="WJ235" s="1"/>
      <c r="WK235" s="1"/>
      <c r="WL235" s="1"/>
      <c r="WM235" s="1"/>
      <c r="WN235" s="1"/>
      <c r="WO235" s="1"/>
      <c r="WP235" s="1"/>
      <c r="WQ235" s="1"/>
      <c r="WR235" s="1"/>
      <c r="WS235" s="1"/>
      <c r="WT235" s="1"/>
      <c r="WU235" s="1"/>
      <c r="WV235" s="1"/>
      <c r="WW235" s="1"/>
      <c r="WX235" s="1"/>
      <c r="WY235" s="1"/>
      <c r="WZ235" s="1"/>
      <c r="XA235" s="1"/>
      <c r="XB235" s="1"/>
      <c r="XC235" s="1"/>
      <c r="XD235" s="1"/>
      <c r="XE235" s="1"/>
      <c r="XF235" s="1"/>
      <c r="XG235" s="1"/>
      <c r="XH235" s="1"/>
      <c r="XI235" s="1"/>
      <c r="XJ235" s="1"/>
      <c r="XK235" s="1"/>
      <c r="XL235" s="1"/>
      <c r="XM235" s="1"/>
      <c r="XN235" s="1"/>
      <c r="XO235" s="1"/>
      <c r="XP235" s="1"/>
      <c r="XQ235" s="1"/>
      <c r="XR235" s="1"/>
      <c r="XS235" s="1"/>
      <c r="XT235" s="1"/>
      <c r="XU235" s="1"/>
      <c r="XV235" s="1"/>
      <c r="XW235" s="1"/>
      <c r="XX235" s="1"/>
      <c r="XY235" s="1"/>
      <c r="XZ235" s="1"/>
      <c r="YA235" s="1"/>
      <c r="YB235" s="1"/>
      <c r="YC235" s="1"/>
      <c r="YD235" s="1"/>
      <c r="YE235" s="1"/>
      <c r="YF235" s="1"/>
      <c r="YG235" s="1"/>
      <c r="YH235" s="1"/>
      <c r="YI235" s="1"/>
      <c r="YJ235" s="1"/>
      <c r="YK235" s="1"/>
      <c r="YL235" s="1"/>
      <c r="YM235" s="1"/>
      <c r="YN235" s="1"/>
      <c r="YO235" s="1"/>
      <c r="YP235" s="1"/>
      <c r="YQ235" s="1"/>
      <c r="YR235" s="1"/>
      <c r="YS235" s="1"/>
      <c r="YT235" s="1"/>
      <c r="YU235" s="1"/>
      <c r="YV235" s="1"/>
      <c r="YW235" s="1"/>
      <c r="YX235" s="1"/>
      <c r="YY235" s="1"/>
      <c r="YZ235" s="1"/>
      <c r="ZA235" s="1"/>
      <c r="ZB235" s="1"/>
      <c r="ZC235" s="1"/>
      <c r="ZD235" s="1"/>
      <c r="ZE235" s="1"/>
      <c r="ZF235" s="1"/>
      <c r="ZG235" s="1"/>
      <c r="ZH235" s="1"/>
      <c r="ZI235" s="1"/>
      <c r="ZJ235" s="1"/>
      <c r="ZK235" s="1"/>
      <c r="ZL235" s="1"/>
      <c r="ZM235" s="1"/>
      <c r="ZN235" s="1"/>
      <c r="ZO235" s="1"/>
      <c r="ZP235" s="1"/>
      <c r="ZQ235" s="1"/>
      <c r="ZR235" s="1"/>
      <c r="ZS235" s="1"/>
      <c r="ZT235" s="1"/>
      <c r="ZU235" s="1"/>
      <c r="ZV235" s="1"/>
      <c r="ZW235" s="1"/>
      <c r="ZX235" s="1"/>
      <c r="ZY235" s="1"/>
      <c r="ZZ235" s="1"/>
      <c r="AAA235" s="1"/>
      <c r="AAB235" s="1"/>
      <c r="AAC235" s="1"/>
      <c r="AAD235" s="1"/>
      <c r="AAE235" s="1"/>
      <c r="AAF235" s="1"/>
      <c r="AAG235" s="1"/>
      <c r="AAH235" s="1"/>
      <c r="AAI235" s="1"/>
      <c r="AAJ235" s="1"/>
      <c r="AAK235" s="1"/>
      <c r="AAL235" s="1"/>
      <c r="AAM235" s="1"/>
      <c r="AAN235" s="1"/>
      <c r="AAO235" s="1"/>
      <c r="AAP235" s="1"/>
      <c r="AAQ235" s="1"/>
      <c r="AAR235" s="1"/>
      <c r="AAS235" s="1"/>
      <c r="AAT235" s="1"/>
      <c r="AAU235" s="1"/>
      <c r="AAV235" s="1"/>
      <c r="AAW235" s="1"/>
      <c r="AAX235" s="1"/>
      <c r="AAY235" s="1"/>
      <c r="AAZ235" s="1"/>
      <c r="ABA235" s="1"/>
      <c r="ABB235" s="1"/>
      <c r="ABC235" s="1"/>
      <c r="ABD235" s="1"/>
      <c r="ABE235" s="1"/>
      <c r="ABF235" s="1"/>
      <c r="ABG235" s="1"/>
      <c r="ABH235" s="1"/>
      <c r="ABI235" s="1"/>
      <c r="ABJ235" s="1"/>
      <c r="ABK235" s="1"/>
      <c r="ABL235" s="1"/>
      <c r="ABM235" s="1"/>
      <c r="ABN235" s="1"/>
      <c r="ABO235" s="1"/>
      <c r="ABP235" s="1"/>
      <c r="ABQ235" s="1"/>
      <c r="ABR235" s="1"/>
      <c r="ABS235" s="1"/>
      <c r="ABT235" s="1"/>
      <c r="ABU235" s="1"/>
      <c r="ABV235" s="1"/>
      <c r="ABW235" s="1"/>
      <c r="ABX235" s="1"/>
      <c r="ABY235" s="1"/>
      <c r="ABZ235" s="1"/>
      <c r="ACA235" s="1"/>
      <c r="ACB235" s="1"/>
      <c r="ACC235" s="1"/>
      <c r="ACD235" s="1"/>
      <c r="ACE235" s="1"/>
      <c r="ACF235" s="1"/>
      <c r="ACG235" s="1"/>
      <c r="ACH235" s="1"/>
      <c r="ACI235" s="1"/>
      <c r="ACJ235" s="1"/>
      <c r="ACK235" s="1"/>
      <c r="ACL235" s="1"/>
      <c r="ACM235" s="1"/>
      <c r="ACN235" s="1"/>
      <c r="ACO235" s="1"/>
      <c r="ACP235" s="1"/>
      <c r="ACQ235" s="1"/>
      <c r="ACR235" s="1"/>
      <c r="ACS235" s="1"/>
      <c r="ACT235" s="1"/>
      <c r="ACU235" s="1"/>
      <c r="ACV235" s="1"/>
      <c r="ACW235" s="1"/>
      <c r="ACX235" s="1"/>
      <c r="ACY235" s="1"/>
      <c r="ACZ235" s="1"/>
      <c r="ADA235" s="1"/>
      <c r="ADB235" s="1"/>
      <c r="ADC235" s="1"/>
      <c r="ADD235" s="1"/>
      <c r="ADE235" s="1"/>
      <c r="ADF235" s="1"/>
      <c r="ADG235" s="1"/>
      <c r="ADH235" s="1"/>
      <c r="ADI235" s="1"/>
      <c r="ADJ235" s="1"/>
      <c r="ADK235" s="1"/>
      <c r="ADL235" s="1"/>
      <c r="ADM235" s="1"/>
      <c r="ADN235" s="1"/>
      <c r="ADO235" s="1"/>
      <c r="ADP235" s="1"/>
      <c r="ADQ235" s="1"/>
      <c r="ADR235" s="1"/>
      <c r="ADS235" s="1"/>
      <c r="ADT235" s="1"/>
      <c r="ADU235" s="1"/>
      <c r="ADV235" s="1"/>
      <c r="ADW235" s="1"/>
      <c r="ADX235" s="1"/>
      <c r="ADY235" s="1"/>
      <c r="ADZ235" s="1"/>
      <c r="AEA235" s="1"/>
      <c r="AEB235" s="1"/>
      <c r="AEC235" s="1"/>
      <c r="AED235" s="1"/>
      <c r="AEE235" s="1"/>
      <c r="AEF235" s="1"/>
      <c r="AEG235" s="1"/>
      <c r="AEH235" s="1"/>
      <c r="AEI235" s="1"/>
      <c r="AEJ235" s="1"/>
      <c r="AEK235" s="1"/>
      <c r="AEL235" s="1"/>
      <c r="AEM235" s="1"/>
      <c r="AEN235" s="1"/>
      <c r="AEO235" s="1"/>
      <c r="AEP235" s="1"/>
      <c r="AEQ235" s="1"/>
      <c r="AER235" s="1"/>
      <c r="AES235" s="1"/>
      <c r="AET235" s="1"/>
      <c r="AEU235" s="1"/>
      <c r="AEV235" s="1"/>
      <c r="AEW235" s="1"/>
      <c r="AEX235" s="1"/>
      <c r="AEY235" s="1"/>
      <c r="AEZ235" s="1"/>
      <c r="AFA235" s="1"/>
      <c r="AFB235" s="1"/>
      <c r="AFC235" s="1"/>
      <c r="AFD235" s="1"/>
      <c r="AFE235" s="1"/>
      <c r="AFF235" s="1"/>
      <c r="AFG235" s="1"/>
      <c r="AFH235" s="1"/>
      <c r="AFI235" s="1"/>
      <c r="AFJ235" s="1"/>
      <c r="AFK235" s="1"/>
      <c r="AFL235" s="1"/>
      <c r="AFM235" s="1"/>
      <c r="AFN235" s="1"/>
      <c r="AFO235" s="1"/>
      <c r="AFP235" s="1"/>
      <c r="AFQ235" s="1"/>
      <c r="AFR235" s="1"/>
      <c r="AFS235" s="1"/>
      <c r="AFT235" s="1"/>
      <c r="AFU235" s="1"/>
      <c r="AFV235" s="1"/>
      <c r="AFW235" s="1"/>
      <c r="AFX235" s="1"/>
      <c r="AFY235" s="1"/>
      <c r="AFZ235" s="1"/>
      <c r="AGA235" s="1"/>
      <c r="AGB235" s="1"/>
      <c r="AGC235" s="1"/>
      <c r="AGD235" s="1"/>
      <c r="AGE235" s="1"/>
      <c r="AGF235" s="1"/>
      <c r="AGG235" s="1"/>
      <c r="AGH235" s="1"/>
      <c r="AGI235" s="1"/>
      <c r="AGJ235" s="1"/>
      <c r="AGK235" s="1"/>
      <c r="AGL235" s="1"/>
      <c r="AGM235" s="1"/>
      <c r="AGN235" s="1"/>
      <c r="AGO235" s="1"/>
      <c r="AGP235" s="1"/>
      <c r="AGQ235" s="1"/>
      <c r="AGR235" s="1"/>
      <c r="AGS235" s="1"/>
      <c r="AGT235" s="1"/>
      <c r="AGU235" s="1"/>
      <c r="AGV235" s="1"/>
      <c r="AGW235" s="1"/>
      <c r="AGX235" s="1"/>
      <c r="AGY235" s="1"/>
      <c r="AGZ235" s="1"/>
      <c r="AHA235" s="1"/>
      <c r="AHB235" s="1"/>
      <c r="AHC235" s="1"/>
      <c r="AHD235" s="1"/>
      <c r="AHE235" s="1"/>
      <c r="AHF235" s="1"/>
      <c r="AHG235" s="1"/>
      <c r="AHH235" s="1"/>
      <c r="AHI235" s="1"/>
      <c r="AHJ235" s="1"/>
      <c r="AHK235" s="1"/>
      <c r="AHL235" s="1"/>
      <c r="AHM235" s="1"/>
      <c r="AHN235" s="1"/>
      <c r="AHO235" s="1"/>
      <c r="AHP235" s="1"/>
      <c r="AHQ235" s="1"/>
      <c r="AHR235" s="1"/>
      <c r="AHS235" s="1"/>
      <c r="AHT235" s="1"/>
      <c r="AHU235" s="1"/>
      <c r="AHV235" s="1"/>
      <c r="AHW235" s="1"/>
      <c r="AHX235" s="1"/>
      <c r="AHY235" s="1"/>
      <c r="AHZ235" s="1"/>
      <c r="AIA235" s="1"/>
      <c r="AIB235" s="1"/>
      <c r="AIC235" s="1"/>
      <c r="AID235" s="1"/>
      <c r="AIE235" s="1"/>
      <c r="AIF235" s="1"/>
      <c r="AIG235" s="1"/>
      <c r="AIH235" s="1"/>
      <c r="AII235" s="1"/>
      <c r="AIJ235" s="1"/>
      <c r="AIK235" s="1"/>
      <c r="AIL235" s="1"/>
      <c r="AIM235" s="1"/>
      <c r="AIN235" s="1"/>
      <c r="AIO235" s="1"/>
      <c r="AIP235" s="1"/>
      <c r="AIQ235" s="1"/>
      <c r="AIR235" s="1"/>
      <c r="AIS235" s="1"/>
      <c r="AIT235" s="1"/>
      <c r="AIU235" s="1"/>
      <c r="AIV235" s="1"/>
      <c r="AIW235" s="1"/>
      <c r="AIX235" s="1"/>
      <c r="AIY235" s="1"/>
      <c r="AIZ235" s="1"/>
      <c r="AJA235" s="1"/>
      <c r="AJB235" s="1"/>
      <c r="AJC235" s="1"/>
      <c r="AJD235" s="1"/>
      <c r="AJE235" s="1"/>
      <c r="AJF235" s="1"/>
      <c r="AJG235" s="1"/>
      <c r="AJH235" s="1"/>
      <c r="AJI235" s="1"/>
      <c r="AJJ235" s="1"/>
      <c r="AJK235" s="1"/>
      <c r="AJL235" s="1"/>
      <c r="AJM235" s="1"/>
      <c r="AJN235" s="1"/>
      <c r="AJO235" s="1"/>
      <c r="AJP235" s="1"/>
      <c r="AJQ235" s="1"/>
      <c r="AJR235" s="1"/>
      <c r="AJS235" s="1"/>
      <c r="AJT235" s="1"/>
      <c r="AJU235" s="1"/>
      <c r="AJV235" s="1"/>
      <c r="AJW235" s="1"/>
      <c r="AJX235" s="1"/>
      <c r="AJY235" s="1"/>
      <c r="AJZ235" s="1"/>
      <c r="AKA235" s="1"/>
      <c r="AKB235" s="1"/>
      <c r="AKC235" s="1"/>
      <c r="AKD235" s="1"/>
      <c r="AKE235" s="1"/>
      <c r="AKF235" s="1"/>
      <c r="AKG235" s="1"/>
      <c r="AKH235" s="1"/>
      <c r="AKI235" s="1"/>
      <c r="AKJ235" s="1"/>
      <c r="AKK235" s="1"/>
      <c r="AKL235" s="1"/>
      <c r="AKM235" s="1"/>
      <c r="AKN235" s="1"/>
      <c r="AKO235" s="1"/>
      <c r="AKP235" s="1"/>
      <c r="AKQ235" s="1"/>
      <c r="AKR235" s="1"/>
      <c r="AKS235" s="1"/>
      <c r="AKT235" s="1"/>
      <c r="AKU235" s="1"/>
      <c r="AKV235" s="1"/>
      <c r="AKW235" s="1"/>
      <c r="AKX235" s="1"/>
      <c r="AKY235" s="1"/>
      <c r="AKZ235" s="1"/>
      <c r="ALA235" s="1"/>
      <c r="ALB235" s="1"/>
      <c r="ALC235" s="1"/>
      <c r="ALD235" s="1"/>
      <c r="ALE235" s="1"/>
      <c r="ALF235" s="1"/>
      <c r="ALG235" s="1"/>
      <c r="ALH235" s="1"/>
      <c r="ALI235" s="1"/>
      <c r="ALJ235" s="1"/>
      <c r="ALK235" s="1"/>
      <c r="ALL235" s="1"/>
      <c r="ALM235" s="1"/>
      <c r="ALN235" s="1"/>
      <c r="ALO235" s="1"/>
      <c r="ALP235" s="1"/>
      <c r="ALQ235" s="1"/>
      <c r="ALR235" s="1"/>
      <c r="ALS235" s="1"/>
      <c r="ALT235" s="1"/>
      <c r="ALU235" s="1"/>
      <c r="ALV235" s="1"/>
      <c r="ALW235" s="1"/>
      <c r="ALX235" s="1"/>
      <c r="ALY235" s="1"/>
      <c r="ALZ235" s="1"/>
      <c r="AMA235" s="1"/>
      <c r="AMB235" s="1"/>
      <c r="AMC235" s="1"/>
      <c r="AMD235" s="1"/>
      <c r="AME235" s="1"/>
      <c r="AMF235" s="1"/>
      <c r="AMG235" s="1"/>
      <c r="AMH235" s="1"/>
      <c r="AMI235" s="1"/>
      <c r="AMJ235" s="1"/>
      <c r="AMK235" s="1"/>
    </row>
    <row r="236" spans="1:1025">
      <c r="B236" s="23">
        <v>106</v>
      </c>
      <c r="C236" s="24" t="s">
        <v>123</v>
      </c>
      <c r="D236" s="24">
        <v>20.57</v>
      </c>
    </row>
    <row r="237" spans="1:1025">
      <c r="B237" s="23">
        <v>107</v>
      </c>
      <c r="C237" s="24" t="s">
        <v>123</v>
      </c>
      <c r="D237" s="24">
        <v>20.45</v>
      </c>
    </row>
    <row r="238" spans="1:1025">
      <c r="B238" s="23">
        <v>108</v>
      </c>
      <c r="C238" s="24" t="s">
        <v>1288</v>
      </c>
      <c r="D238" s="24">
        <v>26.62</v>
      </c>
    </row>
    <row r="239" spans="1:1025">
      <c r="B239" s="23">
        <v>109</v>
      </c>
      <c r="C239" s="24" t="s">
        <v>1289</v>
      </c>
      <c r="D239" s="24">
        <v>27.01</v>
      </c>
    </row>
    <row r="240" spans="1:1025">
      <c r="B240" s="23">
        <v>110</v>
      </c>
      <c r="C240" s="24" t="s">
        <v>1290</v>
      </c>
      <c r="D240" s="24">
        <v>7.17</v>
      </c>
    </row>
    <row r="241" spans="2:4">
      <c r="B241" s="23">
        <v>111</v>
      </c>
      <c r="C241" s="24" t="s">
        <v>28</v>
      </c>
      <c r="D241" s="24">
        <v>17.940000000000001</v>
      </c>
    </row>
    <row r="242" spans="2:4">
      <c r="B242" s="23">
        <v>112</v>
      </c>
      <c r="C242" s="24" t="s">
        <v>29</v>
      </c>
      <c r="D242" s="24">
        <v>9.07</v>
      </c>
    </row>
    <row r="243" spans="2:4">
      <c r="B243" s="23">
        <v>113</v>
      </c>
      <c r="C243" s="24" t="s">
        <v>1291</v>
      </c>
      <c r="D243" s="24">
        <v>13.45</v>
      </c>
    </row>
    <row r="244" spans="2:4">
      <c r="B244" s="23">
        <v>114</v>
      </c>
      <c r="C244" s="24" t="s">
        <v>123</v>
      </c>
      <c r="D244" s="24">
        <v>19.8</v>
      </c>
    </row>
    <row r="245" spans="2:4">
      <c r="B245" s="23">
        <v>115</v>
      </c>
      <c r="C245" s="24" t="s">
        <v>79</v>
      </c>
      <c r="D245" s="24">
        <v>2.95</v>
      </c>
    </row>
    <row r="246" spans="2:4">
      <c r="B246" s="23" t="s">
        <v>1292</v>
      </c>
      <c r="C246" s="24" t="s">
        <v>1293</v>
      </c>
      <c r="D246" s="24">
        <v>13.73</v>
      </c>
    </row>
    <row r="247" spans="2:4">
      <c r="B247" s="23" t="s">
        <v>1294</v>
      </c>
      <c r="C247" s="24" t="s">
        <v>39</v>
      </c>
      <c r="D247" s="24">
        <v>2.97</v>
      </c>
    </row>
    <row r="248" spans="2:4">
      <c r="B248" s="23">
        <v>116</v>
      </c>
      <c r="C248" s="24" t="s">
        <v>1295</v>
      </c>
      <c r="D248" s="24">
        <v>3.76</v>
      </c>
    </row>
    <row r="249" spans="2:4">
      <c r="B249" s="23">
        <v>117</v>
      </c>
      <c r="C249" s="24" t="s">
        <v>61</v>
      </c>
      <c r="D249" s="24">
        <v>7.48</v>
      </c>
    </row>
    <row r="250" spans="2:4">
      <c r="B250" s="23">
        <v>118</v>
      </c>
      <c r="C250" s="24" t="s">
        <v>61</v>
      </c>
      <c r="D250" s="24">
        <v>5.03</v>
      </c>
    </row>
    <row r="251" spans="2:4">
      <c r="B251" s="23">
        <v>119</v>
      </c>
      <c r="C251" s="24" t="s">
        <v>1296</v>
      </c>
      <c r="D251" s="24">
        <v>8.17</v>
      </c>
    </row>
    <row r="252" spans="2:4">
      <c r="B252" s="23">
        <v>120</v>
      </c>
      <c r="C252" s="24" t="s">
        <v>1297</v>
      </c>
      <c r="D252" s="24">
        <v>8.61</v>
      </c>
    </row>
    <row r="253" spans="2:4">
      <c r="B253" s="23">
        <v>123</v>
      </c>
      <c r="C253" s="24" t="s">
        <v>79</v>
      </c>
      <c r="D253" s="24">
        <v>6.02</v>
      </c>
    </row>
    <row r="254" spans="2:4">
      <c r="B254" s="23">
        <v>124</v>
      </c>
      <c r="C254" s="24" t="s">
        <v>584</v>
      </c>
      <c r="D254" s="24">
        <v>11</v>
      </c>
    </row>
    <row r="255" spans="2:4">
      <c r="B255" s="23">
        <v>125</v>
      </c>
      <c r="C255" s="24" t="s">
        <v>29</v>
      </c>
      <c r="D255" s="24">
        <v>15.76</v>
      </c>
    </row>
    <row r="256" spans="2:4">
      <c r="B256" s="23" t="s">
        <v>1298</v>
      </c>
      <c r="C256" s="24" t="s">
        <v>1305</v>
      </c>
      <c r="D256" s="24">
        <v>9.2200000000000006</v>
      </c>
    </row>
    <row r="257" spans="2:4">
      <c r="B257" s="23">
        <v>126</v>
      </c>
      <c r="C257" s="24" t="s">
        <v>1299</v>
      </c>
      <c r="D257" s="24">
        <v>5.94</v>
      </c>
    </row>
    <row r="258" spans="2:4">
      <c r="B258" s="23">
        <v>127</v>
      </c>
      <c r="C258" s="24" t="s">
        <v>1300</v>
      </c>
      <c r="D258" s="24">
        <v>10.119999999999999</v>
      </c>
    </row>
    <row r="259" spans="2:4">
      <c r="B259" s="23">
        <v>128</v>
      </c>
      <c r="C259" s="24" t="s">
        <v>1301</v>
      </c>
      <c r="D259" s="24">
        <v>8.74</v>
      </c>
    </row>
    <row r="260" spans="2:4">
      <c r="B260" s="23">
        <v>129</v>
      </c>
      <c r="C260" s="24" t="s">
        <v>1302</v>
      </c>
      <c r="D260" s="24">
        <v>8.52</v>
      </c>
    </row>
    <row r="261" spans="2:4">
      <c r="B261" s="23">
        <v>130</v>
      </c>
      <c r="C261" s="24" t="s">
        <v>104</v>
      </c>
      <c r="D261" s="24">
        <v>3.72</v>
      </c>
    </row>
    <row r="262" spans="2:4">
      <c r="B262" s="23">
        <v>131</v>
      </c>
      <c r="C262" s="24" t="s">
        <v>79</v>
      </c>
      <c r="D262" s="24">
        <v>2.16</v>
      </c>
    </row>
    <row r="263" spans="2:4">
      <c r="B263" s="23">
        <v>132</v>
      </c>
      <c r="C263" s="24" t="s">
        <v>1303</v>
      </c>
      <c r="D263" s="24">
        <v>4.37</v>
      </c>
    </row>
    <row r="264" spans="2:4">
      <c r="B264" s="23">
        <v>133</v>
      </c>
      <c r="C264" s="24" t="s">
        <v>525</v>
      </c>
      <c r="D264" s="24">
        <v>5.01</v>
      </c>
    </row>
    <row r="265" spans="2:4">
      <c r="B265" s="23">
        <v>134</v>
      </c>
      <c r="C265" s="24" t="s">
        <v>104</v>
      </c>
      <c r="D265" s="24">
        <v>10.17</v>
      </c>
    </row>
    <row r="266" spans="2:4">
      <c r="B266" s="23">
        <v>135</v>
      </c>
      <c r="C266" s="24" t="s">
        <v>1304</v>
      </c>
      <c r="D266" s="24">
        <v>12.18</v>
      </c>
    </row>
    <row r="267" spans="2:4">
      <c r="B267" s="25">
        <v>136</v>
      </c>
      <c r="C267" s="26" t="s">
        <v>1282</v>
      </c>
      <c r="D267" s="26">
        <v>24.43</v>
      </c>
    </row>
    <row r="268" spans="2:4">
      <c r="B268" s="25">
        <v>137</v>
      </c>
      <c r="C268" s="26" t="s">
        <v>1282</v>
      </c>
      <c r="D268" s="26">
        <v>7.64</v>
      </c>
    </row>
    <row r="269" spans="2:4">
      <c r="B269" s="25">
        <v>138</v>
      </c>
      <c r="C269" s="26" t="s">
        <v>1306</v>
      </c>
      <c r="D269" s="26">
        <v>3.55</v>
      </c>
    </row>
    <row r="270" spans="2:4">
      <c r="B270" s="25" t="s">
        <v>1315</v>
      </c>
      <c r="C270" s="26" t="s">
        <v>1307</v>
      </c>
      <c r="D270" s="26">
        <v>7.4</v>
      </c>
    </row>
    <row r="271" spans="2:4">
      <c r="B271" s="25" t="s">
        <v>1308</v>
      </c>
      <c r="C271" s="26" t="s">
        <v>1309</v>
      </c>
      <c r="D271" s="26">
        <v>3.53</v>
      </c>
    </row>
    <row r="272" spans="2:4">
      <c r="B272" s="25">
        <v>139</v>
      </c>
      <c r="C272" s="26" t="s">
        <v>1310</v>
      </c>
      <c r="D272" s="26">
        <v>3.34</v>
      </c>
    </row>
    <row r="273" spans="1:1025">
      <c r="B273" s="25">
        <v>140</v>
      </c>
      <c r="C273" s="26" t="s">
        <v>1314</v>
      </c>
      <c r="D273" s="26">
        <v>3.55</v>
      </c>
    </row>
    <row r="274" spans="1:1025">
      <c r="B274" s="25" t="s">
        <v>1312</v>
      </c>
      <c r="C274" s="26" t="s">
        <v>1307</v>
      </c>
      <c r="D274" s="26">
        <v>7.4</v>
      </c>
    </row>
    <row r="275" spans="1:1025">
      <c r="B275" s="25" t="s">
        <v>1313</v>
      </c>
      <c r="C275" s="26" t="s">
        <v>1311</v>
      </c>
      <c r="D275" s="26">
        <v>3.55</v>
      </c>
    </row>
    <row r="276" spans="1:1025">
      <c r="B276" s="25">
        <v>141</v>
      </c>
      <c r="C276" s="26" t="s">
        <v>1282</v>
      </c>
      <c r="D276" s="26">
        <v>29.77</v>
      </c>
    </row>
    <row r="277" spans="1:1025" s="53" customFormat="1">
      <c r="A277" s="1"/>
      <c r="B277" s="25">
        <v>142</v>
      </c>
      <c r="C277" s="26" t="s">
        <v>1284</v>
      </c>
      <c r="D277" s="26">
        <v>4.17</v>
      </c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  <c r="JL277" s="1"/>
      <c r="JM277" s="1"/>
      <c r="JN277" s="1"/>
      <c r="JO277" s="1"/>
      <c r="JP277" s="1"/>
      <c r="JQ277" s="1"/>
      <c r="JR277" s="1"/>
      <c r="JS277" s="1"/>
      <c r="JT277" s="1"/>
      <c r="JU277" s="1"/>
      <c r="JV277" s="1"/>
      <c r="JW277" s="1"/>
      <c r="JX277" s="1"/>
      <c r="JY277" s="1"/>
      <c r="JZ277" s="1"/>
      <c r="KA277" s="1"/>
      <c r="KB277" s="1"/>
      <c r="KC277" s="1"/>
      <c r="KD277" s="1"/>
      <c r="KE277" s="1"/>
      <c r="KF277" s="1"/>
      <c r="KG277" s="1"/>
      <c r="KH277" s="1"/>
      <c r="KI277" s="1"/>
      <c r="KJ277" s="1"/>
      <c r="KK277" s="1"/>
      <c r="KL277" s="1"/>
      <c r="KM277" s="1"/>
      <c r="KN277" s="1"/>
      <c r="KO277" s="1"/>
      <c r="KP277" s="1"/>
      <c r="KQ277" s="1"/>
      <c r="KR277" s="1"/>
      <c r="KS277" s="1"/>
      <c r="KT277" s="1"/>
      <c r="KU277" s="1"/>
      <c r="KV277" s="1"/>
      <c r="KW277" s="1"/>
      <c r="KX277" s="1"/>
      <c r="KY277" s="1"/>
      <c r="KZ277" s="1"/>
      <c r="LA277" s="1"/>
      <c r="LB277" s="1"/>
      <c r="LC277" s="1"/>
      <c r="LD277" s="1"/>
      <c r="LE277" s="1"/>
      <c r="LF277" s="1"/>
      <c r="LG277" s="1"/>
      <c r="LH277" s="1"/>
      <c r="LI277" s="1"/>
      <c r="LJ277" s="1"/>
      <c r="LK277" s="1"/>
      <c r="LL277" s="1"/>
      <c r="LM277" s="1"/>
      <c r="LN277" s="1"/>
      <c r="LO277" s="1"/>
      <c r="LP277" s="1"/>
      <c r="LQ277" s="1"/>
      <c r="LR277" s="1"/>
      <c r="LS277" s="1"/>
      <c r="LT277" s="1"/>
      <c r="LU277" s="1"/>
      <c r="LV277" s="1"/>
      <c r="LW277" s="1"/>
      <c r="LX277" s="1"/>
      <c r="LY277" s="1"/>
      <c r="LZ277" s="1"/>
      <c r="MA277" s="1"/>
      <c r="MB277" s="1"/>
      <c r="MC277" s="1"/>
      <c r="MD277" s="1"/>
      <c r="ME277" s="1"/>
      <c r="MF277" s="1"/>
      <c r="MG277" s="1"/>
      <c r="MH277" s="1"/>
      <c r="MI277" s="1"/>
      <c r="MJ277" s="1"/>
      <c r="MK277" s="1"/>
      <c r="ML277" s="1"/>
      <c r="MM277" s="1"/>
      <c r="MN277" s="1"/>
      <c r="MO277" s="1"/>
      <c r="MP277" s="1"/>
      <c r="MQ277" s="1"/>
      <c r="MR277" s="1"/>
      <c r="MS277" s="1"/>
      <c r="MT277" s="1"/>
      <c r="MU277" s="1"/>
      <c r="MV277" s="1"/>
      <c r="MW277" s="1"/>
      <c r="MX277" s="1"/>
      <c r="MY277" s="1"/>
      <c r="MZ277" s="1"/>
      <c r="NA277" s="1"/>
      <c r="NB277" s="1"/>
      <c r="NC277" s="1"/>
      <c r="ND277" s="1"/>
      <c r="NE277" s="1"/>
      <c r="NF277" s="1"/>
      <c r="NG277" s="1"/>
      <c r="NH277" s="1"/>
      <c r="NI277" s="1"/>
      <c r="NJ277" s="1"/>
      <c r="NK277" s="1"/>
      <c r="NL277" s="1"/>
      <c r="NM277" s="1"/>
      <c r="NN277" s="1"/>
      <c r="NO277" s="1"/>
      <c r="NP277" s="1"/>
      <c r="NQ277" s="1"/>
      <c r="NR277" s="1"/>
      <c r="NS277" s="1"/>
      <c r="NT277" s="1"/>
      <c r="NU277" s="1"/>
      <c r="NV277" s="1"/>
      <c r="NW277" s="1"/>
      <c r="NX277" s="1"/>
      <c r="NY277" s="1"/>
      <c r="NZ277" s="1"/>
      <c r="OA277" s="1"/>
      <c r="OB277" s="1"/>
      <c r="OC277" s="1"/>
      <c r="OD277" s="1"/>
      <c r="OE277" s="1"/>
      <c r="OF277" s="1"/>
      <c r="OG277" s="1"/>
      <c r="OH277" s="1"/>
      <c r="OI277" s="1"/>
      <c r="OJ277" s="1"/>
      <c r="OK277" s="1"/>
      <c r="OL277" s="1"/>
      <c r="OM277" s="1"/>
      <c r="ON277" s="1"/>
      <c r="OO277" s="1"/>
      <c r="OP277" s="1"/>
      <c r="OQ277" s="1"/>
      <c r="OR277" s="1"/>
      <c r="OS277" s="1"/>
      <c r="OT277" s="1"/>
      <c r="OU277" s="1"/>
      <c r="OV277" s="1"/>
      <c r="OW277" s="1"/>
      <c r="OX277" s="1"/>
      <c r="OY277" s="1"/>
      <c r="OZ277" s="1"/>
      <c r="PA277" s="1"/>
      <c r="PB277" s="1"/>
      <c r="PC277" s="1"/>
      <c r="PD277" s="1"/>
      <c r="PE277" s="1"/>
      <c r="PF277" s="1"/>
      <c r="PG277" s="1"/>
      <c r="PH277" s="1"/>
      <c r="PI277" s="1"/>
      <c r="PJ277" s="1"/>
      <c r="PK277" s="1"/>
      <c r="PL277" s="1"/>
      <c r="PM277" s="1"/>
      <c r="PN277" s="1"/>
      <c r="PO277" s="1"/>
      <c r="PP277" s="1"/>
      <c r="PQ277" s="1"/>
      <c r="PR277" s="1"/>
      <c r="PS277" s="1"/>
      <c r="PT277" s="1"/>
      <c r="PU277" s="1"/>
      <c r="PV277" s="1"/>
      <c r="PW277" s="1"/>
      <c r="PX277" s="1"/>
      <c r="PY277" s="1"/>
      <c r="PZ277" s="1"/>
      <c r="QA277" s="1"/>
      <c r="QB277" s="1"/>
      <c r="QC277" s="1"/>
      <c r="QD277" s="1"/>
      <c r="QE277" s="1"/>
      <c r="QF277" s="1"/>
      <c r="QG277" s="1"/>
      <c r="QH277" s="1"/>
      <c r="QI277" s="1"/>
      <c r="QJ277" s="1"/>
      <c r="QK277" s="1"/>
      <c r="QL277" s="1"/>
      <c r="QM277" s="1"/>
      <c r="QN277" s="1"/>
      <c r="QO277" s="1"/>
      <c r="QP277" s="1"/>
      <c r="QQ277" s="1"/>
      <c r="QR277" s="1"/>
      <c r="QS277" s="1"/>
      <c r="QT277" s="1"/>
      <c r="QU277" s="1"/>
      <c r="QV277" s="1"/>
      <c r="QW277" s="1"/>
      <c r="QX277" s="1"/>
      <c r="QY277" s="1"/>
      <c r="QZ277" s="1"/>
      <c r="RA277" s="1"/>
      <c r="RB277" s="1"/>
      <c r="RC277" s="1"/>
      <c r="RD277" s="1"/>
      <c r="RE277" s="1"/>
      <c r="RF277" s="1"/>
      <c r="RG277" s="1"/>
      <c r="RH277" s="1"/>
      <c r="RI277" s="1"/>
      <c r="RJ277" s="1"/>
      <c r="RK277" s="1"/>
      <c r="RL277" s="1"/>
      <c r="RM277" s="1"/>
      <c r="RN277" s="1"/>
      <c r="RO277" s="1"/>
      <c r="RP277" s="1"/>
      <c r="RQ277" s="1"/>
      <c r="RR277" s="1"/>
      <c r="RS277" s="1"/>
      <c r="RT277" s="1"/>
      <c r="RU277" s="1"/>
      <c r="RV277" s="1"/>
      <c r="RW277" s="1"/>
      <c r="RX277" s="1"/>
      <c r="RY277" s="1"/>
      <c r="RZ277" s="1"/>
      <c r="SA277" s="1"/>
      <c r="SB277" s="1"/>
      <c r="SC277" s="1"/>
      <c r="SD277" s="1"/>
      <c r="SE277" s="1"/>
      <c r="SF277" s="1"/>
      <c r="SG277" s="1"/>
      <c r="SH277" s="1"/>
      <c r="SI277" s="1"/>
      <c r="SJ277" s="1"/>
      <c r="SK277" s="1"/>
      <c r="SL277" s="1"/>
      <c r="SM277" s="1"/>
      <c r="SN277" s="1"/>
      <c r="SO277" s="1"/>
      <c r="SP277" s="1"/>
      <c r="SQ277" s="1"/>
      <c r="SR277" s="1"/>
      <c r="SS277" s="1"/>
      <c r="ST277" s="1"/>
      <c r="SU277" s="1"/>
      <c r="SV277" s="1"/>
      <c r="SW277" s="1"/>
      <c r="SX277" s="1"/>
      <c r="SY277" s="1"/>
      <c r="SZ277" s="1"/>
      <c r="TA277" s="1"/>
      <c r="TB277" s="1"/>
      <c r="TC277" s="1"/>
      <c r="TD277" s="1"/>
      <c r="TE277" s="1"/>
      <c r="TF277" s="1"/>
      <c r="TG277" s="1"/>
      <c r="TH277" s="1"/>
      <c r="TI277" s="1"/>
      <c r="TJ277" s="1"/>
      <c r="TK277" s="1"/>
      <c r="TL277" s="1"/>
      <c r="TM277" s="1"/>
      <c r="TN277" s="1"/>
      <c r="TO277" s="1"/>
      <c r="TP277" s="1"/>
      <c r="TQ277" s="1"/>
      <c r="TR277" s="1"/>
      <c r="TS277" s="1"/>
      <c r="TT277" s="1"/>
      <c r="TU277" s="1"/>
      <c r="TV277" s="1"/>
      <c r="TW277" s="1"/>
      <c r="TX277" s="1"/>
      <c r="TY277" s="1"/>
      <c r="TZ277" s="1"/>
      <c r="UA277" s="1"/>
      <c r="UB277" s="1"/>
      <c r="UC277" s="1"/>
      <c r="UD277" s="1"/>
      <c r="UE277" s="1"/>
      <c r="UF277" s="1"/>
      <c r="UG277" s="1"/>
      <c r="UH277" s="1"/>
      <c r="UI277" s="1"/>
      <c r="UJ277" s="1"/>
      <c r="UK277" s="1"/>
      <c r="UL277" s="1"/>
      <c r="UM277" s="1"/>
      <c r="UN277" s="1"/>
      <c r="UO277" s="1"/>
      <c r="UP277" s="1"/>
      <c r="UQ277" s="1"/>
      <c r="UR277" s="1"/>
      <c r="US277" s="1"/>
      <c r="UT277" s="1"/>
      <c r="UU277" s="1"/>
      <c r="UV277" s="1"/>
      <c r="UW277" s="1"/>
      <c r="UX277" s="1"/>
      <c r="UY277" s="1"/>
      <c r="UZ277" s="1"/>
      <c r="VA277" s="1"/>
      <c r="VB277" s="1"/>
      <c r="VC277" s="1"/>
      <c r="VD277" s="1"/>
      <c r="VE277" s="1"/>
      <c r="VF277" s="1"/>
      <c r="VG277" s="1"/>
      <c r="VH277" s="1"/>
      <c r="VI277" s="1"/>
      <c r="VJ277" s="1"/>
      <c r="VK277" s="1"/>
      <c r="VL277" s="1"/>
      <c r="VM277" s="1"/>
      <c r="VN277" s="1"/>
      <c r="VO277" s="1"/>
      <c r="VP277" s="1"/>
      <c r="VQ277" s="1"/>
      <c r="VR277" s="1"/>
      <c r="VS277" s="1"/>
      <c r="VT277" s="1"/>
      <c r="VU277" s="1"/>
      <c r="VV277" s="1"/>
      <c r="VW277" s="1"/>
      <c r="VX277" s="1"/>
      <c r="VY277" s="1"/>
      <c r="VZ277" s="1"/>
      <c r="WA277" s="1"/>
      <c r="WB277" s="1"/>
      <c r="WC277" s="1"/>
      <c r="WD277" s="1"/>
      <c r="WE277" s="1"/>
      <c r="WF277" s="1"/>
      <c r="WG277" s="1"/>
      <c r="WH277" s="1"/>
      <c r="WI277" s="1"/>
      <c r="WJ277" s="1"/>
      <c r="WK277" s="1"/>
      <c r="WL277" s="1"/>
      <c r="WM277" s="1"/>
      <c r="WN277" s="1"/>
      <c r="WO277" s="1"/>
      <c r="WP277" s="1"/>
      <c r="WQ277" s="1"/>
      <c r="WR277" s="1"/>
      <c r="WS277" s="1"/>
      <c r="WT277" s="1"/>
      <c r="WU277" s="1"/>
      <c r="WV277" s="1"/>
      <c r="WW277" s="1"/>
      <c r="WX277" s="1"/>
      <c r="WY277" s="1"/>
      <c r="WZ277" s="1"/>
      <c r="XA277" s="1"/>
      <c r="XB277" s="1"/>
      <c r="XC277" s="1"/>
      <c r="XD277" s="1"/>
      <c r="XE277" s="1"/>
      <c r="XF277" s="1"/>
      <c r="XG277" s="1"/>
      <c r="XH277" s="1"/>
      <c r="XI277" s="1"/>
      <c r="XJ277" s="1"/>
      <c r="XK277" s="1"/>
      <c r="XL277" s="1"/>
      <c r="XM277" s="1"/>
      <c r="XN277" s="1"/>
      <c r="XO277" s="1"/>
      <c r="XP277" s="1"/>
      <c r="XQ277" s="1"/>
      <c r="XR277" s="1"/>
      <c r="XS277" s="1"/>
      <c r="XT277" s="1"/>
      <c r="XU277" s="1"/>
      <c r="XV277" s="1"/>
      <c r="XW277" s="1"/>
      <c r="XX277" s="1"/>
      <c r="XY277" s="1"/>
      <c r="XZ277" s="1"/>
      <c r="YA277" s="1"/>
      <c r="YB277" s="1"/>
      <c r="YC277" s="1"/>
      <c r="YD277" s="1"/>
      <c r="YE277" s="1"/>
      <c r="YF277" s="1"/>
      <c r="YG277" s="1"/>
      <c r="YH277" s="1"/>
      <c r="YI277" s="1"/>
      <c r="YJ277" s="1"/>
      <c r="YK277" s="1"/>
      <c r="YL277" s="1"/>
      <c r="YM277" s="1"/>
      <c r="YN277" s="1"/>
      <c r="YO277" s="1"/>
      <c r="YP277" s="1"/>
      <c r="YQ277" s="1"/>
      <c r="YR277" s="1"/>
      <c r="YS277" s="1"/>
      <c r="YT277" s="1"/>
      <c r="YU277" s="1"/>
      <c r="YV277" s="1"/>
      <c r="YW277" s="1"/>
      <c r="YX277" s="1"/>
      <c r="YY277" s="1"/>
      <c r="YZ277" s="1"/>
      <c r="ZA277" s="1"/>
      <c r="ZB277" s="1"/>
      <c r="ZC277" s="1"/>
      <c r="ZD277" s="1"/>
      <c r="ZE277" s="1"/>
      <c r="ZF277" s="1"/>
      <c r="ZG277" s="1"/>
      <c r="ZH277" s="1"/>
      <c r="ZI277" s="1"/>
      <c r="ZJ277" s="1"/>
      <c r="ZK277" s="1"/>
      <c r="ZL277" s="1"/>
      <c r="ZM277" s="1"/>
      <c r="ZN277" s="1"/>
      <c r="ZO277" s="1"/>
      <c r="ZP277" s="1"/>
      <c r="ZQ277" s="1"/>
      <c r="ZR277" s="1"/>
      <c r="ZS277" s="1"/>
      <c r="ZT277" s="1"/>
      <c r="ZU277" s="1"/>
      <c r="ZV277" s="1"/>
      <c r="ZW277" s="1"/>
      <c r="ZX277" s="1"/>
      <c r="ZY277" s="1"/>
      <c r="ZZ277" s="1"/>
      <c r="AAA277" s="1"/>
      <c r="AAB277" s="1"/>
      <c r="AAC277" s="1"/>
      <c r="AAD277" s="1"/>
      <c r="AAE277" s="1"/>
      <c r="AAF277" s="1"/>
      <c r="AAG277" s="1"/>
      <c r="AAH277" s="1"/>
      <c r="AAI277" s="1"/>
      <c r="AAJ277" s="1"/>
      <c r="AAK277" s="1"/>
      <c r="AAL277" s="1"/>
      <c r="AAM277" s="1"/>
      <c r="AAN277" s="1"/>
      <c r="AAO277" s="1"/>
      <c r="AAP277" s="1"/>
      <c r="AAQ277" s="1"/>
      <c r="AAR277" s="1"/>
      <c r="AAS277" s="1"/>
      <c r="AAT277" s="1"/>
      <c r="AAU277" s="1"/>
      <c r="AAV277" s="1"/>
      <c r="AAW277" s="1"/>
      <c r="AAX277" s="1"/>
      <c r="AAY277" s="1"/>
      <c r="AAZ277" s="1"/>
      <c r="ABA277" s="1"/>
      <c r="ABB277" s="1"/>
      <c r="ABC277" s="1"/>
      <c r="ABD277" s="1"/>
      <c r="ABE277" s="1"/>
      <c r="ABF277" s="1"/>
      <c r="ABG277" s="1"/>
      <c r="ABH277" s="1"/>
      <c r="ABI277" s="1"/>
      <c r="ABJ277" s="1"/>
      <c r="ABK277" s="1"/>
      <c r="ABL277" s="1"/>
      <c r="ABM277" s="1"/>
      <c r="ABN277" s="1"/>
      <c r="ABO277" s="1"/>
      <c r="ABP277" s="1"/>
      <c r="ABQ277" s="1"/>
      <c r="ABR277" s="1"/>
      <c r="ABS277" s="1"/>
      <c r="ABT277" s="1"/>
      <c r="ABU277" s="1"/>
      <c r="ABV277" s="1"/>
      <c r="ABW277" s="1"/>
      <c r="ABX277" s="1"/>
      <c r="ABY277" s="1"/>
      <c r="ABZ277" s="1"/>
      <c r="ACA277" s="1"/>
      <c r="ACB277" s="1"/>
      <c r="ACC277" s="1"/>
      <c r="ACD277" s="1"/>
      <c r="ACE277" s="1"/>
      <c r="ACF277" s="1"/>
      <c r="ACG277" s="1"/>
      <c r="ACH277" s="1"/>
      <c r="ACI277" s="1"/>
      <c r="ACJ277" s="1"/>
      <c r="ACK277" s="1"/>
      <c r="ACL277" s="1"/>
      <c r="ACM277" s="1"/>
      <c r="ACN277" s="1"/>
      <c r="ACO277" s="1"/>
      <c r="ACP277" s="1"/>
      <c r="ACQ277" s="1"/>
      <c r="ACR277" s="1"/>
      <c r="ACS277" s="1"/>
      <c r="ACT277" s="1"/>
      <c r="ACU277" s="1"/>
      <c r="ACV277" s="1"/>
      <c r="ACW277" s="1"/>
      <c r="ACX277" s="1"/>
      <c r="ACY277" s="1"/>
      <c r="ACZ277" s="1"/>
      <c r="ADA277" s="1"/>
      <c r="ADB277" s="1"/>
      <c r="ADC277" s="1"/>
      <c r="ADD277" s="1"/>
      <c r="ADE277" s="1"/>
      <c r="ADF277" s="1"/>
      <c r="ADG277" s="1"/>
      <c r="ADH277" s="1"/>
      <c r="ADI277" s="1"/>
      <c r="ADJ277" s="1"/>
      <c r="ADK277" s="1"/>
      <c r="ADL277" s="1"/>
      <c r="ADM277" s="1"/>
      <c r="ADN277" s="1"/>
      <c r="ADO277" s="1"/>
      <c r="ADP277" s="1"/>
      <c r="ADQ277" s="1"/>
      <c r="ADR277" s="1"/>
      <c r="ADS277" s="1"/>
      <c r="ADT277" s="1"/>
      <c r="ADU277" s="1"/>
      <c r="ADV277" s="1"/>
      <c r="ADW277" s="1"/>
      <c r="ADX277" s="1"/>
      <c r="ADY277" s="1"/>
      <c r="ADZ277" s="1"/>
      <c r="AEA277" s="1"/>
      <c r="AEB277" s="1"/>
      <c r="AEC277" s="1"/>
      <c r="AED277" s="1"/>
      <c r="AEE277" s="1"/>
      <c r="AEF277" s="1"/>
      <c r="AEG277" s="1"/>
      <c r="AEH277" s="1"/>
      <c r="AEI277" s="1"/>
      <c r="AEJ277" s="1"/>
      <c r="AEK277" s="1"/>
      <c r="AEL277" s="1"/>
      <c r="AEM277" s="1"/>
      <c r="AEN277" s="1"/>
      <c r="AEO277" s="1"/>
      <c r="AEP277" s="1"/>
      <c r="AEQ277" s="1"/>
      <c r="AER277" s="1"/>
      <c r="AES277" s="1"/>
      <c r="AET277" s="1"/>
      <c r="AEU277" s="1"/>
      <c r="AEV277" s="1"/>
      <c r="AEW277" s="1"/>
      <c r="AEX277" s="1"/>
      <c r="AEY277" s="1"/>
      <c r="AEZ277" s="1"/>
      <c r="AFA277" s="1"/>
      <c r="AFB277" s="1"/>
      <c r="AFC277" s="1"/>
      <c r="AFD277" s="1"/>
      <c r="AFE277" s="1"/>
      <c r="AFF277" s="1"/>
      <c r="AFG277" s="1"/>
      <c r="AFH277" s="1"/>
      <c r="AFI277" s="1"/>
      <c r="AFJ277" s="1"/>
      <c r="AFK277" s="1"/>
      <c r="AFL277" s="1"/>
      <c r="AFM277" s="1"/>
      <c r="AFN277" s="1"/>
      <c r="AFO277" s="1"/>
      <c r="AFP277" s="1"/>
      <c r="AFQ277" s="1"/>
      <c r="AFR277" s="1"/>
      <c r="AFS277" s="1"/>
      <c r="AFT277" s="1"/>
      <c r="AFU277" s="1"/>
      <c r="AFV277" s="1"/>
      <c r="AFW277" s="1"/>
      <c r="AFX277" s="1"/>
      <c r="AFY277" s="1"/>
      <c r="AFZ277" s="1"/>
      <c r="AGA277" s="1"/>
      <c r="AGB277" s="1"/>
      <c r="AGC277" s="1"/>
      <c r="AGD277" s="1"/>
      <c r="AGE277" s="1"/>
      <c r="AGF277" s="1"/>
      <c r="AGG277" s="1"/>
      <c r="AGH277" s="1"/>
      <c r="AGI277" s="1"/>
      <c r="AGJ277" s="1"/>
      <c r="AGK277" s="1"/>
      <c r="AGL277" s="1"/>
      <c r="AGM277" s="1"/>
      <c r="AGN277" s="1"/>
      <c r="AGO277" s="1"/>
      <c r="AGP277" s="1"/>
      <c r="AGQ277" s="1"/>
      <c r="AGR277" s="1"/>
      <c r="AGS277" s="1"/>
      <c r="AGT277" s="1"/>
      <c r="AGU277" s="1"/>
      <c r="AGV277" s="1"/>
      <c r="AGW277" s="1"/>
      <c r="AGX277" s="1"/>
      <c r="AGY277" s="1"/>
      <c r="AGZ277" s="1"/>
      <c r="AHA277" s="1"/>
      <c r="AHB277" s="1"/>
      <c r="AHC277" s="1"/>
      <c r="AHD277" s="1"/>
      <c r="AHE277" s="1"/>
      <c r="AHF277" s="1"/>
      <c r="AHG277" s="1"/>
      <c r="AHH277" s="1"/>
      <c r="AHI277" s="1"/>
      <c r="AHJ277" s="1"/>
      <c r="AHK277" s="1"/>
      <c r="AHL277" s="1"/>
      <c r="AHM277" s="1"/>
      <c r="AHN277" s="1"/>
      <c r="AHO277" s="1"/>
      <c r="AHP277" s="1"/>
      <c r="AHQ277" s="1"/>
      <c r="AHR277" s="1"/>
      <c r="AHS277" s="1"/>
      <c r="AHT277" s="1"/>
      <c r="AHU277" s="1"/>
      <c r="AHV277" s="1"/>
      <c r="AHW277" s="1"/>
      <c r="AHX277" s="1"/>
      <c r="AHY277" s="1"/>
      <c r="AHZ277" s="1"/>
      <c r="AIA277" s="1"/>
      <c r="AIB277" s="1"/>
      <c r="AIC277" s="1"/>
      <c r="AID277" s="1"/>
      <c r="AIE277" s="1"/>
      <c r="AIF277" s="1"/>
      <c r="AIG277" s="1"/>
      <c r="AIH277" s="1"/>
      <c r="AII277" s="1"/>
      <c r="AIJ277" s="1"/>
      <c r="AIK277" s="1"/>
      <c r="AIL277" s="1"/>
      <c r="AIM277" s="1"/>
      <c r="AIN277" s="1"/>
      <c r="AIO277" s="1"/>
      <c r="AIP277" s="1"/>
      <c r="AIQ277" s="1"/>
      <c r="AIR277" s="1"/>
      <c r="AIS277" s="1"/>
      <c r="AIT277" s="1"/>
      <c r="AIU277" s="1"/>
      <c r="AIV277" s="1"/>
      <c r="AIW277" s="1"/>
      <c r="AIX277" s="1"/>
      <c r="AIY277" s="1"/>
      <c r="AIZ277" s="1"/>
      <c r="AJA277" s="1"/>
      <c r="AJB277" s="1"/>
      <c r="AJC277" s="1"/>
      <c r="AJD277" s="1"/>
      <c r="AJE277" s="1"/>
      <c r="AJF277" s="1"/>
      <c r="AJG277" s="1"/>
      <c r="AJH277" s="1"/>
      <c r="AJI277" s="1"/>
      <c r="AJJ277" s="1"/>
      <c r="AJK277" s="1"/>
      <c r="AJL277" s="1"/>
      <c r="AJM277" s="1"/>
      <c r="AJN277" s="1"/>
      <c r="AJO277" s="1"/>
      <c r="AJP277" s="1"/>
      <c r="AJQ277" s="1"/>
      <c r="AJR277" s="1"/>
      <c r="AJS277" s="1"/>
      <c r="AJT277" s="1"/>
      <c r="AJU277" s="1"/>
      <c r="AJV277" s="1"/>
      <c r="AJW277" s="1"/>
      <c r="AJX277" s="1"/>
      <c r="AJY277" s="1"/>
      <c r="AJZ277" s="1"/>
      <c r="AKA277" s="1"/>
      <c r="AKB277" s="1"/>
      <c r="AKC277" s="1"/>
      <c r="AKD277" s="1"/>
      <c r="AKE277" s="1"/>
      <c r="AKF277" s="1"/>
      <c r="AKG277" s="1"/>
      <c r="AKH277" s="1"/>
      <c r="AKI277" s="1"/>
      <c r="AKJ277" s="1"/>
      <c r="AKK277" s="1"/>
      <c r="AKL277" s="1"/>
      <c r="AKM277" s="1"/>
      <c r="AKN277" s="1"/>
      <c r="AKO277" s="1"/>
      <c r="AKP277" s="1"/>
      <c r="AKQ277" s="1"/>
      <c r="AKR277" s="1"/>
      <c r="AKS277" s="1"/>
      <c r="AKT277" s="1"/>
      <c r="AKU277" s="1"/>
      <c r="AKV277" s="1"/>
      <c r="AKW277" s="1"/>
      <c r="AKX277" s="1"/>
      <c r="AKY277" s="1"/>
      <c r="AKZ277" s="1"/>
      <c r="ALA277" s="1"/>
      <c r="ALB277" s="1"/>
      <c r="ALC277" s="1"/>
      <c r="ALD277" s="1"/>
      <c r="ALE277" s="1"/>
      <c r="ALF277" s="1"/>
      <c r="ALG277" s="1"/>
      <c r="ALH277" s="1"/>
      <c r="ALI277" s="1"/>
      <c r="ALJ277" s="1"/>
      <c r="ALK277" s="1"/>
      <c r="ALL277" s="1"/>
      <c r="ALM277" s="1"/>
      <c r="ALN277" s="1"/>
      <c r="ALO277" s="1"/>
      <c r="ALP277" s="1"/>
      <c r="ALQ277" s="1"/>
      <c r="ALR277" s="1"/>
      <c r="ALS277" s="1"/>
      <c r="ALT277" s="1"/>
      <c r="ALU277" s="1"/>
      <c r="ALV277" s="1"/>
      <c r="ALW277" s="1"/>
      <c r="ALX277" s="1"/>
      <c r="ALY277" s="1"/>
      <c r="ALZ277" s="1"/>
      <c r="AMA277" s="1"/>
      <c r="AMB277" s="1"/>
      <c r="AMC277" s="1"/>
      <c r="AMD277" s="1"/>
      <c r="AME277" s="1"/>
      <c r="AMF277" s="1"/>
      <c r="AMG277" s="1"/>
      <c r="AMH277" s="1"/>
      <c r="AMI277" s="1"/>
      <c r="AMJ277" s="1"/>
      <c r="AMK277" s="1"/>
    </row>
    <row r="278" spans="1:1025" s="53" customFormat="1">
      <c r="A278" s="1"/>
      <c r="B278" s="25" t="s">
        <v>885</v>
      </c>
      <c r="C278" s="26" t="s">
        <v>1068</v>
      </c>
      <c r="D278" s="26">
        <v>11.45</v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LS278" s="1"/>
      <c r="LT278" s="1"/>
      <c r="LU278" s="1"/>
      <c r="LV278" s="1"/>
      <c r="LW278" s="1"/>
      <c r="LX278" s="1"/>
      <c r="LY278" s="1"/>
      <c r="LZ278" s="1"/>
      <c r="MA278" s="1"/>
      <c r="MB278" s="1"/>
      <c r="MC278" s="1"/>
      <c r="MD278" s="1"/>
      <c r="ME278" s="1"/>
      <c r="MF278" s="1"/>
      <c r="MG278" s="1"/>
      <c r="MH278" s="1"/>
      <c r="MI278" s="1"/>
      <c r="MJ278" s="1"/>
      <c r="MK278" s="1"/>
      <c r="ML278" s="1"/>
      <c r="MM278" s="1"/>
      <c r="MN278" s="1"/>
      <c r="MO278" s="1"/>
      <c r="MP278" s="1"/>
      <c r="MQ278" s="1"/>
      <c r="MR278" s="1"/>
      <c r="MS278" s="1"/>
      <c r="MT278" s="1"/>
      <c r="MU278" s="1"/>
      <c r="MV278" s="1"/>
      <c r="MW278" s="1"/>
      <c r="MX278" s="1"/>
      <c r="MY278" s="1"/>
      <c r="MZ278" s="1"/>
      <c r="NA278" s="1"/>
      <c r="NB278" s="1"/>
      <c r="NC278" s="1"/>
      <c r="ND278" s="1"/>
      <c r="NE278" s="1"/>
      <c r="NF278" s="1"/>
      <c r="NG278" s="1"/>
      <c r="NH278" s="1"/>
      <c r="NI278" s="1"/>
      <c r="NJ278" s="1"/>
      <c r="NK278" s="1"/>
      <c r="NL278" s="1"/>
      <c r="NM278" s="1"/>
      <c r="NN278" s="1"/>
      <c r="NO278" s="1"/>
      <c r="NP278" s="1"/>
      <c r="NQ278" s="1"/>
      <c r="NR278" s="1"/>
      <c r="NS278" s="1"/>
      <c r="NT278" s="1"/>
      <c r="NU278" s="1"/>
      <c r="NV278" s="1"/>
      <c r="NW278" s="1"/>
      <c r="NX278" s="1"/>
      <c r="NY278" s="1"/>
      <c r="NZ278" s="1"/>
      <c r="OA278" s="1"/>
      <c r="OB278" s="1"/>
      <c r="OC278" s="1"/>
      <c r="OD278" s="1"/>
      <c r="OE278" s="1"/>
      <c r="OF278" s="1"/>
      <c r="OG278" s="1"/>
      <c r="OH278" s="1"/>
      <c r="OI278" s="1"/>
      <c r="OJ278" s="1"/>
      <c r="OK278" s="1"/>
      <c r="OL278" s="1"/>
      <c r="OM278" s="1"/>
      <c r="ON278" s="1"/>
      <c r="OO278" s="1"/>
      <c r="OP278" s="1"/>
      <c r="OQ278" s="1"/>
      <c r="OR278" s="1"/>
      <c r="OS278" s="1"/>
      <c r="OT278" s="1"/>
      <c r="OU278" s="1"/>
      <c r="OV278" s="1"/>
      <c r="OW278" s="1"/>
      <c r="OX278" s="1"/>
      <c r="OY278" s="1"/>
      <c r="OZ278" s="1"/>
      <c r="PA278" s="1"/>
      <c r="PB278" s="1"/>
      <c r="PC278" s="1"/>
      <c r="PD278" s="1"/>
      <c r="PE278" s="1"/>
      <c r="PF278" s="1"/>
      <c r="PG278" s="1"/>
      <c r="PH278" s="1"/>
      <c r="PI278" s="1"/>
      <c r="PJ278" s="1"/>
      <c r="PK278" s="1"/>
      <c r="PL278" s="1"/>
      <c r="PM278" s="1"/>
      <c r="PN278" s="1"/>
      <c r="PO278" s="1"/>
      <c r="PP278" s="1"/>
      <c r="PQ278" s="1"/>
      <c r="PR278" s="1"/>
      <c r="PS278" s="1"/>
      <c r="PT278" s="1"/>
      <c r="PU278" s="1"/>
      <c r="PV278" s="1"/>
      <c r="PW278" s="1"/>
      <c r="PX278" s="1"/>
      <c r="PY278" s="1"/>
      <c r="PZ278" s="1"/>
      <c r="QA278" s="1"/>
      <c r="QB278" s="1"/>
      <c r="QC278" s="1"/>
      <c r="QD278" s="1"/>
      <c r="QE278" s="1"/>
      <c r="QF278" s="1"/>
      <c r="QG278" s="1"/>
      <c r="QH278" s="1"/>
      <c r="QI278" s="1"/>
      <c r="QJ278" s="1"/>
      <c r="QK278" s="1"/>
      <c r="QL278" s="1"/>
      <c r="QM278" s="1"/>
      <c r="QN278" s="1"/>
      <c r="QO278" s="1"/>
      <c r="QP278" s="1"/>
      <c r="QQ278" s="1"/>
      <c r="QR278" s="1"/>
      <c r="QS278" s="1"/>
      <c r="QT278" s="1"/>
      <c r="QU278" s="1"/>
      <c r="QV278" s="1"/>
      <c r="QW278" s="1"/>
      <c r="QX278" s="1"/>
      <c r="QY278" s="1"/>
      <c r="QZ278" s="1"/>
      <c r="RA278" s="1"/>
      <c r="RB278" s="1"/>
      <c r="RC278" s="1"/>
      <c r="RD278" s="1"/>
      <c r="RE278" s="1"/>
      <c r="RF278" s="1"/>
      <c r="RG278" s="1"/>
      <c r="RH278" s="1"/>
      <c r="RI278" s="1"/>
      <c r="RJ278" s="1"/>
      <c r="RK278" s="1"/>
      <c r="RL278" s="1"/>
      <c r="RM278" s="1"/>
      <c r="RN278" s="1"/>
      <c r="RO278" s="1"/>
      <c r="RP278" s="1"/>
      <c r="RQ278" s="1"/>
      <c r="RR278" s="1"/>
      <c r="RS278" s="1"/>
      <c r="RT278" s="1"/>
      <c r="RU278" s="1"/>
      <c r="RV278" s="1"/>
      <c r="RW278" s="1"/>
      <c r="RX278" s="1"/>
      <c r="RY278" s="1"/>
      <c r="RZ278" s="1"/>
      <c r="SA278" s="1"/>
      <c r="SB278" s="1"/>
      <c r="SC278" s="1"/>
      <c r="SD278" s="1"/>
      <c r="SE278" s="1"/>
      <c r="SF278" s="1"/>
      <c r="SG278" s="1"/>
      <c r="SH278" s="1"/>
      <c r="SI278" s="1"/>
      <c r="SJ278" s="1"/>
      <c r="SK278" s="1"/>
      <c r="SL278" s="1"/>
      <c r="SM278" s="1"/>
      <c r="SN278" s="1"/>
      <c r="SO278" s="1"/>
      <c r="SP278" s="1"/>
      <c r="SQ278" s="1"/>
      <c r="SR278" s="1"/>
      <c r="SS278" s="1"/>
      <c r="ST278" s="1"/>
      <c r="SU278" s="1"/>
      <c r="SV278" s="1"/>
      <c r="SW278" s="1"/>
      <c r="SX278" s="1"/>
      <c r="SY278" s="1"/>
      <c r="SZ278" s="1"/>
      <c r="TA278" s="1"/>
      <c r="TB278" s="1"/>
      <c r="TC278" s="1"/>
      <c r="TD278" s="1"/>
      <c r="TE278" s="1"/>
      <c r="TF278" s="1"/>
      <c r="TG278" s="1"/>
      <c r="TH278" s="1"/>
      <c r="TI278" s="1"/>
      <c r="TJ278" s="1"/>
      <c r="TK278" s="1"/>
      <c r="TL278" s="1"/>
      <c r="TM278" s="1"/>
      <c r="TN278" s="1"/>
      <c r="TO278" s="1"/>
      <c r="TP278" s="1"/>
      <c r="TQ278" s="1"/>
      <c r="TR278" s="1"/>
      <c r="TS278" s="1"/>
      <c r="TT278" s="1"/>
      <c r="TU278" s="1"/>
      <c r="TV278" s="1"/>
      <c r="TW278" s="1"/>
      <c r="TX278" s="1"/>
      <c r="TY278" s="1"/>
      <c r="TZ278" s="1"/>
      <c r="UA278" s="1"/>
      <c r="UB278" s="1"/>
      <c r="UC278" s="1"/>
      <c r="UD278" s="1"/>
      <c r="UE278" s="1"/>
      <c r="UF278" s="1"/>
      <c r="UG278" s="1"/>
      <c r="UH278" s="1"/>
      <c r="UI278" s="1"/>
      <c r="UJ278" s="1"/>
      <c r="UK278" s="1"/>
      <c r="UL278" s="1"/>
      <c r="UM278" s="1"/>
      <c r="UN278" s="1"/>
      <c r="UO278" s="1"/>
      <c r="UP278" s="1"/>
      <c r="UQ278" s="1"/>
      <c r="UR278" s="1"/>
      <c r="US278" s="1"/>
      <c r="UT278" s="1"/>
      <c r="UU278" s="1"/>
      <c r="UV278" s="1"/>
      <c r="UW278" s="1"/>
      <c r="UX278" s="1"/>
      <c r="UY278" s="1"/>
      <c r="UZ278" s="1"/>
      <c r="VA278" s="1"/>
      <c r="VB278" s="1"/>
      <c r="VC278" s="1"/>
      <c r="VD278" s="1"/>
      <c r="VE278" s="1"/>
      <c r="VF278" s="1"/>
      <c r="VG278" s="1"/>
      <c r="VH278" s="1"/>
      <c r="VI278" s="1"/>
      <c r="VJ278" s="1"/>
      <c r="VK278" s="1"/>
      <c r="VL278" s="1"/>
      <c r="VM278" s="1"/>
      <c r="VN278" s="1"/>
      <c r="VO278" s="1"/>
      <c r="VP278" s="1"/>
      <c r="VQ278" s="1"/>
      <c r="VR278" s="1"/>
      <c r="VS278" s="1"/>
      <c r="VT278" s="1"/>
      <c r="VU278" s="1"/>
      <c r="VV278" s="1"/>
      <c r="VW278" s="1"/>
      <c r="VX278" s="1"/>
      <c r="VY278" s="1"/>
      <c r="VZ278" s="1"/>
      <c r="WA278" s="1"/>
      <c r="WB278" s="1"/>
      <c r="WC278" s="1"/>
      <c r="WD278" s="1"/>
      <c r="WE278" s="1"/>
      <c r="WF278" s="1"/>
      <c r="WG278" s="1"/>
      <c r="WH278" s="1"/>
      <c r="WI278" s="1"/>
      <c r="WJ278" s="1"/>
      <c r="WK278" s="1"/>
      <c r="WL278" s="1"/>
      <c r="WM278" s="1"/>
      <c r="WN278" s="1"/>
      <c r="WO278" s="1"/>
      <c r="WP278" s="1"/>
      <c r="WQ278" s="1"/>
      <c r="WR278" s="1"/>
      <c r="WS278" s="1"/>
      <c r="WT278" s="1"/>
      <c r="WU278" s="1"/>
      <c r="WV278" s="1"/>
      <c r="WW278" s="1"/>
      <c r="WX278" s="1"/>
      <c r="WY278" s="1"/>
      <c r="WZ278" s="1"/>
      <c r="XA278" s="1"/>
      <c r="XB278" s="1"/>
      <c r="XC278" s="1"/>
      <c r="XD278" s="1"/>
      <c r="XE278" s="1"/>
      <c r="XF278" s="1"/>
      <c r="XG278" s="1"/>
      <c r="XH278" s="1"/>
      <c r="XI278" s="1"/>
      <c r="XJ278" s="1"/>
      <c r="XK278" s="1"/>
      <c r="XL278" s="1"/>
      <c r="XM278" s="1"/>
      <c r="XN278" s="1"/>
      <c r="XO278" s="1"/>
      <c r="XP278" s="1"/>
      <c r="XQ278" s="1"/>
      <c r="XR278" s="1"/>
      <c r="XS278" s="1"/>
      <c r="XT278" s="1"/>
      <c r="XU278" s="1"/>
      <c r="XV278" s="1"/>
      <c r="XW278" s="1"/>
      <c r="XX278" s="1"/>
      <c r="XY278" s="1"/>
      <c r="XZ278" s="1"/>
      <c r="YA278" s="1"/>
      <c r="YB278" s="1"/>
      <c r="YC278" s="1"/>
      <c r="YD278" s="1"/>
      <c r="YE278" s="1"/>
      <c r="YF278" s="1"/>
      <c r="YG278" s="1"/>
      <c r="YH278" s="1"/>
      <c r="YI278" s="1"/>
      <c r="YJ278" s="1"/>
      <c r="YK278" s="1"/>
      <c r="YL278" s="1"/>
      <c r="YM278" s="1"/>
      <c r="YN278" s="1"/>
      <c r="YO278" s="1"/>
      <c r="YP278" s="1"/>
      <c r="YQ278" s="1"/>
      <c r="YR278" s="1"/>
      <c r="YS278" s="1"/>
      <c r="YT278" s="1"/>
      <c r="YU278" s="1"/>
      <c r="YV278" s="1"/>
      <c r="YW278" s="1"/>
      <c r="YX278" s="1"/>
      <c r="YY278" s="1"/>
      <c r="YZ278" s="1"/>
      <c r="ZA278" s="1"/>
      <c r="ZB278" s="1"/>
      <c r="ZC278" s="1"/>
      <c r="ZD278" s="1"/>
      <c r="ZE278" s="1"/>
      <c r="ZF278" s="1"/>
      <c r="ZG278" s="1"/>
      <c r="ZH278" s="1"/>
      <c r="ZI278" s="1"/>
      <c r="ZJ278" s="1"/>
      <c r="ZK278" s="1"/>
      <c r="ZL278" s="1"/>
      <c r="ZM278" s="1"/>
      <c r="ZN278" s="1"/>
      <c r="ZO278" s="1"/>
      <c r="ZP278" s="1"/>
      <c r="ZQ278" s="1"/>
      <c r="ZR278" s="1"/>
      <c r="ZS278" s="1"/>
      <c r="ZT278" s="1"/>
      <c r="ZU278" s="1"/>
      <c r="ZV278" s="1"/>
      <c r="ZW278" s="1"/>
      <c r="ZX278" s="1"/>
      <c r="ZY278" s="1"/>
      <c r="ZZ278" s="1"/>
      <c r="AAA278" s="1"/>
      <c r="AAB278" s="1"/>
      <c r="AAC278" s="1"/>
      <c r="AAD278" s="1"/>
      <c r="AAE278" s="1"/>
      <c r="AAF278" s="1"/>
      <c r="AAG278" s="1"/>
      <c r="AAH278" s="1"/>
      <c r="AAI278" s="1"/>
      <c r="AAJ278" s="1"/>
      <c r="AAK278" s="1"/>
      <c r="AAL278" s="1"/>
      <c r="AAM278" s="1"/>
      <c r="AAN278" s="1"/>
      <c r="AAO278" s="1"/>
      <c r="AAP278" s="1"/>
      <c r="AAQ278" s="1"/>
      <c r="AAR278" s="1"/>
      <c r="AAS278" s="1"/>
      <c r="AAT278" s="1"/>
      <c r="AAU278" s="1"/>
      <c r="AAV278" s="1"/>
      <c r="AAW278" s="1"/>
      <c r="AAX278" s="1"/>
      <c r="AAY278" s="1"/>
      <c r="AAZ278" s="1"/>
      <c r="ABA278" s="1"/>
      <c r="ABB278" s="1"/>
      <c r="ABC278" s="1"/>
      <c r="ABD278" s="1"/>
      <c r="ABE278" s="1"/>
      <c r="ABF278" s="1"/>
      <c r="ABG278" s="1"/>
      <c r="ABH278" s="1"/>
      <c r="ABI278" s="1"/>
      <c r="ABJ278" s="1"/>
      <c r="ABK278" s="1"/>
      <c r="ABL278" s="1"/>
      <c r="ABM278" s="1"/>
      <c r="ABN278" s="1"/>
      <c r="ABO278" s="1"/>
      <c r="ABP278" s="1"/>
      <c r="ABQ278" s="1"/>
      <c r="ABR278" s="1"/>
      <c r="ABS278" s="1"/>
      <c r="ABT278" s="1"/>
      <c r="ABU278" s="1"/>
      <c r="ABV278" s="1"/>
      <c r="ABW278" s="1"/>
      <c r="ABX278" s="1"/>
      <c r="ABY278" s="1"/>
      <c r="ABZ278" s="1"/>
      <c r="ACA278" s="1"/>
      <c r="ACB278" s="1"/>
      <c r="ACC278" s="1"/>
      <c r="ACD278" s="1"/>
      <c r="ACE278" s="1"/>
      <c r="ACF278" s="1"/>
      <c r="ACG278" s="1"/>
      <c r="ACH278" s="1"/>
      <c r="ACI278" s="1"/>
      <c r="ACJ278" s="1"/>
      <c r="ACK278" s="1"/>
      <c r="ACL278" s="1"/>
      <c r="ACM278" s="1"/>
      <c r="ACN278" s="1"/>
      <c r="ACO278" s="1"/>
      <c r="ACP278" s="1"/>
      <c r="ACQ278" s="1"/>
      <c r="ACR278" s="1"/>
      <c r="ACS278" s="1"/>
      <c r="ACT278" s="1"/>
      <c r="ACU278" s="1"/>
      <c r="ACV278" s="1"/>
      <c r="ACW278" s="1"/>
      <c r="ACX278" s="1"/>
      <c r="ACY278" s="1"/>
      <c r="ACZ278" s="1"/>
      <c r="ADA278" s="1"/>
      <c r="ADB278" s="1"/>
      <c r="ADC278" s="1"/>
      <c r="ADD278" s="1"/>
      <c r="ADE278" s="1"/>
      <c r="ADF278" s="1"/>
      <c r="ADG278" s="1"/>
      <c r="ADH278" s="1"/>
      <c r="ADI278" s="1"/>
      <c r="ADJ278" s="1"/>
      <c r="ADK278" s="1"/>
      <c r="ADL278" s="1"/>
      <c r="ADM278" s="1"/>
      <c r="ADN278" s="1"/>
      <c r="ADO278" s="1"/>
      <c r="ADP278" s="1"/>
      <c r="ADQ278" s="1"/>
      <c r="ADR278" s="1"/>
      <c r="ADS278" s="1"/>
      <c r="ADT278" s="1"/>
      <c r="ADU278" s="1"/>
      <c r="ADV278" s="1"/>
      <c r="ADW278" s="1"/>
      <c r="ADX278" s="1"/>
      <c r="ADY278" s="1"/>
      <c r="ADZ278" s="1"/>
      <c r="AEA278" s="1"/>
      <c r="AEB278" s="1"/>
      <c r="AEC278" s="1"/>
      <c r="AED278" s="1"/>
      <c r="AEE278" s="1"/>
      <c r="AEF278" s="1"/>
      <c r="AEG278" s="1"/>
      <c r="AEH278" s="1"/>
      <c r="AEI278" s="1"/>
      <c r="AEJ278" s="1"/>
      <c r="AEK278" s="1"/>
      <c r="AEL278" s="1"/>
      <c r="AEM278" s="1"/>
      <c r="AEN278" s="1"/>
      <c r="AEO278" s="1"/>
      <c r="AEP278" s="1"/>
      <c r="AEQ278" s="1"/>
      <c r="AER278" s="1"/>
      <c r="AES278" s="1"/>
      <c r="AET278" s="1"/>
      <c r="AEU278" s="1"/>
      <c r="AEV278" s="1"/>
      <c r="AEW278" s="1"/>
      <c r="AEX278" s="1"/>
      <c r="AEY278" s="1"/>
      <c r="AEZ278" s="1"/>
      <c r="AFA278" s="1"/>
      <c r="AFB278" s="1"/>
      <c r="AFC278" s="1"/>
      <c r="AFD278" s="1"/>
      <c r="AFE278" s="1"/>
      <c r="AFF278" s="1"/>
      <c r="AFG278" s="1"/>
      <c r="AFH278" s="1"/>
      <c r="AFI278" s="1"/>
      <c r="AFJ278" s="1"/>
      <c r="AFK278" s="1"/>
      <c r="AFL278" s="1"/>
      <c r="AFM278" s="1"/>
      <c r="AFN278" s="1"/>
      <c r="AFO278" s="1"/>
      <c r="AFP278" s="1"/>
      <c r="AFQ278" s="1"/>
      <c r="AFR278" s="1"/>
      <c r="AFS278" s="1"/>
      <c r="AFT278" s="1"/>
      <c r="AFU278" s="1"/>
      <c r="AFV278" s="1"/>
      <c r="AFW278" s="1"/>
      <c r="AFX278" s="1"/>
      <c r="AFY278" s="1"/>
      <c r="AFZ278" s="1"/>
      <c r="AGA278" s="1"/>
      <c r="AGB278" s="1"/>
      <c r="AGC278" s="1"/>
      <c r="AGD278" s="1"/>
      <c r="AGE278" s="1"/>
      <c r="AGF278" s="1"/>
      <c r="AGG278" s="1"/>
      <c r="AGH278" s="1"/>
      <c r="AGI278" s="1"/>
      <c r="AGJ278" s="1"/>
      <c r="AGK278" s="1"/>
      <c r="AGL278" s="1"/>
      <c r="AGM278" s="1"/>
      <c r="AGN278" s="1"/>
      <c r="AGO278" s="1"/>
      <c r="AGP278" s="1"/>
      <c r="AGQ278" s="1"/>
      <c r="AGR278" s="1"/>
      <c r="AGS278" s="1"/>
      <c r="AGT278" s="1"/>
      <c r="AGU278" s="1"/>
      <c r="AGV278" s="1"/>
      <c r="AGW278" s="1"/>
      <c r="AGX278" s="1"/>
      <c r="AGY278" s="1"/>
      <c r="AGZ278" s="1"/>
      <c r="AHA278" s="1"/>
      <c r="AHB278" s="1"/>
      <c r="AHC278" s="1"/>
      <c r="AHD278" s="1"/>
      <c r="AHE278" s="1"/>
      <c r="AHF278" s="1"/>
      <c r="AHG278" s="1"/>
      <c r="AHH278" s="1"/>
      <c r="AHI278" s="1"/>
      <c r="AHJ278" s="1"/>
      <c r="AHK278" s="1"/>
      <c r="AHL278" s="1"/>
      <c r="AHM278" s="1"/>
      <c r="AHN278" s="1"/>
      <c r="AHO278" s="1"/>
      <c r="AHP278" s="1"/>
      <c r="AHQ278" s="1"/>
      <c r="AHR278" s="1"/>
      <c r="AHS278" s="1"/>
      <c r="AHT278" s="1"/>
      <c r="AHU278" s="1"/>
      <c r="AHV278" s="1"/>
      <c r="AHW278" s="1"/>
      <c r="AHX278" s="1"/>
      <c r="AHY278" s="1"/>
      <c r="AHZ278" s="1"/>
      <c r="AIA278" s="1"/>
      <c r="AIB278" s="1"/>
      <c r="AIC278" s="1"/>
      <c r="AID278" s="1"/>
      <c r="AIE278" s="1"/>
      <c r="AIF278" s="1"/>
      <c r="AIG278" s="1"/>
      <c r="AIH278" s="1"/>
      <c r="AII278" s="1"/>
      <c r="AIJ278" s="1"/>
      <c r="AIK278" s="1"/>
      <c r="AIL278" s="1"/>
      <c r="AIM278" s="1"/>
      <c r="AIN278" s="1"/>
      <c r="AIO278" s="1"/>
      <c r="AIP278" s="1"/>
      <c r="AIQ278" s="1"/>
      <c r="AIR278" s="1"/>
      <c r="AIS278" s="1"/>
      <c r="AIT278" s="1"/>
      <c r="AIU278" s="1"/>
      <c r="AIV278" s="1"/>
      <c r="AIW278" s="1"/>
      <c r="AIX278" s="1"/>
      <c r="AIY278" s="1"/>
      <c r="AIZ278" s="1"/>
      <c r="AJA278" s="1"/>
      <c r="AJB278" s="1"/>
      <c r="AJC278" s="1"/>
      <c r="AJD278" s="1"/>
      <c r="AJE278" s="1"/>
      <c r="AJF278" s="1"/>
      <c r="AJG278" s="1"/>
      <c r="AJH278" s="1"/>
      <c r="AJI278" s="1"/>
      <c r="AJJ278" s="1"/>
      <c r="AJK278" s="1"/>
      <c r="AJL278" s="1"/>
      <c r="AJM278" s="1"/>
      <c r="AJN278" s="1"/>
      <c r="AJO278" s="1"/>
      <c r="AJP278" s="1"/>
      <c r="AJQ278" s="1"/>
      <c r="AJR278" s="1"/>
      <c r="AJS278" s="1"/>
      <c r="AJT278" s="1"/>
      <c r="AJU278" s="1"/>
      <c r="AJV278" s="1"/>
      <c r="AJW278" s="1"/>
      <c r="AJX278" s="1"/>
      <c r="AJY278" s="1"/>
      <c r="AJZ278" s="1"/>
      <c r="AKA278" s="1"/>
      <c r="AKB278" s="1"/>
      <c r="AKC278" s="1"/>
      <c r="AKD278" s="1"/>
      <c r="AKE278" s="1"/>
      <c r="AKF278" s="1"/>
      <c r="AKG278" s="1"/>
      <c r="AKH278" s="1"/>
      <c r="AKI278" s="1"/>
      <c r="AKJ278" s="1"/>
      <c r="AKK278" s="1"/>
      <c r="AKL278" s="1"/>
      <c r="AKM278" s="1"/>
      <c r="AKN278" s="1"/>
      <c r="AKO278" s="1"/>
      <c r="AKP278" s="1"/>
      <c r="AKQ278" s="1"/>
      <c r="AKR278" s="1"/>
      <c r="AKS278" s="1"/>
      <c r="AKT278" s="1"/>
      <c r="AKU278" s="1"/>
      <c r="AKV278" s="1"/>
      <c r="AKW278" s="1"/>
      <c r="AKX278" s="1"/>
      <c r="AKY278" s="1"/>
      <c r="AKZ278" s="1"/>
      <c r="ALA278" s="1"/>
      <c r="ALB278" s="1"/>
      <c r="ALC278" s="1"/>
      <c r="ALD278" s="1"/>
      <c r="ALE278" s="1"/>
      <c r="ALF278" s="1"/>
      <c r="ALG278" s="1"/>
      <c r="ALH278" s="1"/>
      <c r="ALI278" s="1"/>
      <c r="ALJ278" s="1"/>
      <c r="ALK278" s="1"/>
      <c r="ALL278" s="1"/>
      <c r="ALM278" s="1"/>
      <c r="ALN278" s="1"/>
      <c r="ALO278" s="1"/>
      <c r="ALP278" s="1"/>
      <c r="ALQ278" s="1"/>
      <c r="ALR278" s="1"/>
      <c r="ALS278" s="1"/>
      <c r="ALT278" s="1"/>
      <c r="ALU278" s="1"/>
      <c r="ALV278" s="1"/>
      <c r="ALW278" s="1"/>
      <c r="ALX278" s="1"/>
      <c r="ALY278" s="1"/>
      <c r="ALZ278" s="1"/>
      <c r="AMA278" s="1"/>
      <c r="AMB278" s="1"/>
      <c r="AMC278" s="1"/>
      <c r="AMD278" s="1"/>
      <c r="AME278" s="1"/>
      <c r="AMF278" s="1"/>
      <c r="AMG278" s="1"/>
      <c r="AMH278" s="1"/>
      <c r="AMI278" s="1"/>
      <c r="AMJ278" s="1"/>
      <c r="AMK278" s="1"/>
    </row>
    <row r="279" spans="1:1025" s="53" customFormat="1">
      <c r="A279" s="1"/>
      <c r="B279" s="25" t="s">
        <v>1278</v>
      </c>
      <c r="C279" s="26" t="s">
        <v>591</v>
      </c>
      <c r="D279" s="26">
        <v>7.55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  <c r="JL279" s="1"/>
      <c r="JM279" s="1"/>
      <c r="JN279" s="1"/>
      <c r="JO279" s="1"/>
      <c r="JP279" s="1"/>
      <c r="JQ279" s="1"/>
      <c r="JR279" s="1"/>
      <c r="JS279" s="1"/>
      <c r="JT279" s="1"/>
      <c r="JU279" s="1"/>
      <c r="JV279" s="1"/>
      <c r="JW279" s="1"/>
      <c r="JX279" s="1"/>
      <c r="JY279" s="1"/>
      <c r="JZ279" s="1"/>
      <c r="KA279" s="1"/>
      <c r="KB279" s="1"/>
      <c r="KC279" s="1"/>
      <c r="KD279" s="1"/>
      <c r="KE279" s="1"/>
      <c r="KF279" s="1"/>
      <c r="KG279" s="1"/>
      <c r="KH279" s="1"/>
      <c r="KI279" s="1"/>
      <c r="KJ279" s="1"/>
      <c r="KK279" s="1"/>
      <c r="KL279" s="1"/>
      <c r="KM279" s="1"/>
      <c r="KN279" s="1"/>
      <c r="KO279" s="1"/>
      <c r="KP279" s="1"/>
      <c r="KQ279" s="1"/>
      <c r="KR279" s="1"/>
      <c r="KS279" s="1"/>
      <c r="KT279" s="1"/>
      <c r="KU279" s="1"/>
      <c r="KV279" s="1"/>
      <c r="KW279" s="1"/>
      <c r="KX279" s="1"/>
      <c r="KY279" s="1"/>
      <c r="KZ279" s="1"/>
      <c r="LA279" s="1"/>
      <c r="LB279" s="1"/>
      <c r="LC279" s="1"/>
      <c r="LD279" s="1"/>
      <c r="LE279" s="1"/>
      <c r="LF279" s="1"/>
      <c r="LG279" s="1"/>
      <c r="LH279" s="1"/>
      <c r="LI279" s="1"/>
      <c r="LJ279" s="1"/>
      <c r="LK279" s="1"/>
      <c r="LL279" s="1"/>
      <c r="LM279" s="1"/>
      <c r="LN279" s="1"/>
      <c r="LO279" s="1"/>
      <c r="LP279" s="1"/>
      <c r="LQ279" s="1"/>
      <c r="LR279" s="1"/>
      <c r="LS279" s="1"/>
      <c r="LT279" s="1"/>
      <c r="LU279" s="1"/>
      <c r="LV279" s="1"/>
      <c r="LW279" s="1"/>
      <c r="LX279" s="1"/>
      <c r="LY279" s="1"/>
      <c r="LZ279" s="1"/>
      <c r="MA279" s="1"/>
      <c r="MB279" s="1"/>
      <c r="MC279" s="1"/>
      <c r="MD279" s="1"/>
      <c r="ME279" s="1"/>
      <c r="MF279" s="1"/>
      <c r="MG279" s="1"/>
      <c r="MH279" s="1"/>
      <c r="MI279" s="1"/>
      <c r="MJ279" s="1"/>
      <c r="MK279" s="1"/>
      <c r="ML279" s="1"/>
      <c r="MM279" s="1"/>
      <c r="MN279" s="1"/>
      <c r="MO279" s="1"/>
      <c r="MP279" s="1"/>
      <c r="MQ279" s="1"/>
      <c r="MR279" s="1"/>
      <c r="MS279" s="1"/>
      <c r="MT279" s="1"/>
      <c r="MU279" s="1"/>
      <c r="MV279" s="1"/>
      <c r="MW279" s="1"/>
      <c r="MX279" s="1"/>
      <c r="MY279" s="1"/>
      <c r="MZ279" s="1"/>
      <c r="NA279" s="1"/>
      <c r="NB279" s="1"/>
      <c r="NC279" s="1"/>
      <c r="ND279" s="1"/>
      <c r="NE279" s="1"/>
      <c r="NF279" s="1"/>
      <c r="NG279" s="1"/>
      <c r="NH279" s="1"/>
      <c r="NI279" s="1"/>
      <c r="NJ279" s="1"/>
      <c r="NK279" s="1"/>
      <c r="NL279" s="1"/>
      <c r="NM279" s="1"/>
      <c r="NN279" s="1"/>
      <c r="NO279" s="1"/>
      <c r="NP279" s="1"/>
      <c r="NQ279" s="1"/>
      <c r="NR279" s="1"/>
      <c r="NS279" s="1"/>
      <c r="NT279" s="1"/>
      <c r="NU279" s="1"/>
      <c r="NV279" s="1"/>
      <c r="NW279" s="1"/>
      <c r="NX279" s="1"/>
      <c r="NY279" s="1"/>
      <c r="NZ279" s="1"/>
      <c r="OA279" s="1"/>
      <c r="OB279" s="1"/>
      <c r="OC279" s="1"/>
      <c r="OD279" s="1"/>
      <c r="OE279" s="1"/>
      <c r="OF279" s="1"/>
      <c r="OG279" s="1"/>
      <c r="OH279" s="1"/>
      <c r="OI279" s="1"/>
      <c r="OJ279" s="1"/>
      <c r="OK279" s="1"/>
      <c r="OL279" s="1"/>
      <c r="OM279" s="1"/>
      <c r="ON279" s="1"/>
      <c r="OO279" s="1"/>
      <c r="OP279" s="1"/>
      <c r="OQ279" s="1"/>
      <c r="OR279" s="1"/>
      <c r="OS279" s="1"/>
      <c r="OT279" s="1"/>
      <c r="OU279" s="1"/>
      <c r="OV279" s="1"/>
      <c r="OW279" s="1"/>
      <c r="OX279" s="1"/>
      <c r="OY279" s="1"/>
      <c r="OZ279" s="1"/>
      <c r="PA279" s="1"/>
      <c r="PB279" s="1"/>
      <c r="PC279" s="1"/>
      <c r="PD279" s="1"/>
      <c r="PE279" s="1"/>
      <c r="PF279" s="1"/>
      <c r="PG279" s="1"/>
      <c r="PH279" s="1"/>
      <c r="PI279" s="1"/>
      <c r="PJ279" s="1"/>
      <c r="PK279" s="1"/>
      <c r="PL279" s="1"/>
      <c r="PM279" s="1"/>
      <c r="PN279" s="1"/>
      <c r="PO279" s="1"/>
      <c r="PP279" s="1"/>
      <c r="PQ279" s="1"/>
      <c r="PR279" s="1"/>
      <c r="PS279" s="1"/>
      <c r="PT279" s="1"/>
      <c r="PU279" s="1"/>
      <c r="PV279" s="1"/>
      <c r="PW279" s="1"/>
      <c r="PX279" s="1"/>
      <c r="PY279" s="1"/>
      <c r="PZ279" s="1"/>
      <c r="QA279" s="1"/>
      <c r="QB279" s="1"/>
      <c r="QC279" s="1"/>
      <c r="QD279" s="1"/>
      <c r="QE279" s="1"/>
      <c r="QF279" s="1"/>
      <c r="QG279" s="1"/>
      <c r="QH279" s="1"/>
      <c r="QI279" s="1"/>
      <c r="QJ279" s="1"/>
      <c r="QK279" s="1"/>
      <c r="QL279" s="1"/>
      <c r="QM279" s="1"/>
      <c r="QN279" s="1"/>
      <c r="QO279" s="1"/>
      <c r="QP279" s="1"/>
      <c r="QQ279" s="1"/>
      <c r="QR279" s="1"/>
      <c r="QS279" s="1"/>
      <c r="QT279" s="1"/>
      <c r="QU279" s="1"/>
      <c r="QV279" s="1"/>
      <c r="QW279" s="1"/>
      <c r="QX279" s="1"/>
      <c r="QY279" s="1"/>
      <c r="QZ279" s="1"/>
      <c r="RA279" s="1"/>
      <c r="RB279" s="1"/>
      <c r="RC279" s="1"/>
      <c r="RD279" s="1"/>
      <c r="RE279" s="1"/>
      <c r="RF279" s="1"/>
      <c r="RG279" s="1"/>
      <c r="RH279" s="1"/>
      <c r="RI279" s="1"/>
      <c r="RJ279" s="1"/>
      <c r="RK279" s="1"/>
      <c r="RL279" s="1"/>
      <c r="RM279" s="1"/>
      <c r="RN279" s="1"/>
      <c r="RO279" s="1"/>
      <c r="RP279" s="1"/>
      <c r="RQ279" s="1"/>
      <c r="RR279" s="1"/>
      <c r="RS279" s="1"/>
      <c r="RT279" s="1"/>
      <c r="RU279" s="1"/>
      <c r="RV279" s="1"/>
      <c r="RW279" s="1"/>
      <c r="RX279" s="1"/>
      <c r="RY279" s="1"/>
      <c r="RZ279" s="1"/>
      <c r="SA279" s="1"/>
      <c r="SB279" s="1"/>
      <c r="SC279" s="1"/>
      <c r="SD279" s="1"/>
      <c r="SE279" s="1"/>
      <c r="SF279" s="1"/>
      <c r="SG279" s="1"/>
      <c r="SH279" s="1"/>
      <c r="SI279" s="1"/>
      <c r="SJ279" s="1"/>
      <c r="SK279" s="1"/>
      <c r="SL279" s="1"/>
      <c r="SM279" s="1"/>
      <c r="SN279" s="1"/>
      <c r="SO279" s="1"/>
      <c r="SP279" s="1"/>
      <c r="SQ279" s="1"/>
      <c r="SR279" s="1"/>
      <c r="SS279" s="1"/>
      <c r="ST279" s="1"/>
      <c r="SU279" s="1"/>
      <c r="SV279" s="1"/>
      <c r="SW279" s="1"/>
      <c r="SX279" s="1"/>
      <c r="SY279" s="1"/>
      <c r="SZ279" s="1"/>
      <c r="TA279" s="1"/>
      <c r="TB279" s="1"/>
      <c r="TC279" s="1"/>
      <c r="TD279" s="1"/>
      <c r="TE279" s="1"/>
      <c r="TF279" s="1"/>
      <c r="TG279" s="1"/>
      <c r="TH279" s="1"/>
      <c r="TI279" s="1"/>
      <c r="TJ279" s="1"/>
      <c r="TK279" s="1"/>
      <c r="TL279" s="1"/>
      <c r="TM279" s="1"/>
      <c r="TN279" s="1"/>
      <c r="TO279" s="1"/>
      <c r="TP279" s="1"/>
      <c r="TQ279" s="1"/>
      <c r="TR279" s="1"/>
      <c r="TS279" s="1"/>
      <c r="TT279" s="1"/>
      <c r="TU279" s="1"/>
      <c r="TV279" s="1"/>
      <c r="TW279" s="1"/>
      <c r="TX279" s="1"/>
      <c r="TY279" s="1"/>
      <c r="TZ279" s="1"/>
      <c r="UA279" s="1"/>
      <c r="UB279" s="1"/>
      <c r="UC279" s="1"/>
      <c r="UD279" s="1"/>
      <c r="UE279" s="1"/>
      <c r="UF279" s="1"/>
      <c r="UG279" s="1"/>
      <c r="UH279" s="1"/>
      <c r="UI279" s="1"/>
      <c r="UJ279" s="1"/>
      <c r="UK279" s="1"/>
      <c r="UL279" s="1"/>
      <c r="UM279" s="1"/>
      <c r="UN279" s="1"/>
      <c r="UO279" s="1"/>
      <c r="UP279" s="1"/>
      <c r="UQ279" s="1"/>
      <c r="UR279" s="1"/>
      <c r="US279" s="1"/>
      <c r="UT279" s="1"/>
      <c r="UU279" s="1"/>
      <c r="UV279" s="1"/>
      <c r="UW279" s="1"/>
      <c r="UX279" s="1"/>
      <c r="UY279" s="1"/>
      <c r="UZ279" s="1"/>
      <c r="VA279" s="1"/>
      <c r="VB279" s="1"/>
      <c r="VC279" s="1"/>
      <c r="VD279" s="1"/>
      <c r="VE279" s="1"/>
      <c r="VF279" s="1"/>
      <c r="VG279" s="1"/>
      <c r="VH279" s="1"/>
      <c r="VI279" s="1"/>
      <c r="VJ279" s="1"/>
      <c r="VK279" s="1"/>
      <c r="VL279" s="1"/>
      <c r="VM279" s="1"/>
      <c r="VN279" s="1"/>
      <c r="VO279" s="1"/>
      <c r="VP279" s="1"/>
      <c r="VQ279" s="1"/>
      <c r="VR279" s="1"/>
      <c r="VS279" s="1"/>
      <c r="VT279" s="1"/>
      <c r="VU279" s="1"/>
      <c r="VV279" s="1"/>
      <c r="VW279" s="1"/>
      <c r="VX279" s="1"/>
      <c r="VY279" s="1"/>
      <c r="VZ279" s="1"/>
      <c r="WA279" s="1"/>
      <c r="WB279" s="1"/>
      <c r="WC279" s="1"/>
      <c r="WD279" s="1"/>
      <c r="WE279" s="1"/>
      <c r="WF279" s="1"/>
      <c r="WG279" s="1"/>
      <c r="WH279" s="1"/>
      <c r="WI279" s="1"/>
      <c r="WJ279" s="1"/>
      <c r="WK279" s="1"/>
      <c r="WL279" s="1"/>
      <c r="WM279" s="1"/>
      <c r="WN279" s="1"/>
      <c r="WO279" s="1"/>
      <c r="WP279" s="1"/>
      <c r="WQ279" s="1"/>
      <c r="WR279" s="1"/>
      <c r="WS279" s="1"/>
      <c r="WT279" s="1"/>
      <c r="WU279" s="1"/>
      <c r="WV279" s="1"/>
      <c r="WW279" s="1"/>
      <c r="WX279" s="1"/>
      <c r="WY279" s="1"/>
      <c r="WZ279" s="1"/>
      <c r="XA279" s="1"/>
      <c r="XB279" s="1"/>
      <c r="XC279" s="1"/>
      <c r="XD279" s="1"/>
      <c r="XE279" s="1"/>
      <c r="XF279" s="1"/>
      <c r="XG279" s="1"/>
      <c r="XH279" s="1"/>
      <c r="XI279" s="1"/>
      <c r="XJ279" s="1"/>
      <c r="XK279" s="1"/>
      <c r="XL279" s="1"/>
      <c r="XM279" s="1"/>
      <c r="XN279" s="1"/>
      <c r="XO279" s="1"/>
      <c r="XP279" s="1"/>
      <c r="XQ279" s="1"/>
      <c r="XR279" s="1"/>
      <c r="XS279" s="1"/>
      <c r="XT279" s="1"/>
      <c r="XU279" s="1"/>
      <c r="XV279" s="1"/>
      <c r="XW279" s="1"/>
      <c r="XX279" s="1"/>
      <c r="XY279" s="1"/>
      <c r="XZ279" s="1"/>
      <c r="YA279" s="1"/>
      <c r="YB279" s="1"/>
      <c r="YC279" s="1"/>
      <c r="YD279" s="1"/>
      <c r="YE279" s="1"/>
      <c r="YF279" s="1"/>
      <c r="YG279" s="1"/>
      <c r="YH279" s="1"/>
      <c r="YI279" s="1"/>
      <c r="YJ279" s="1"/>
      <c r="YK279" s="1"/>
      <c r="YL279" s="1"/>
      <c r="YM279" s="1"/>
      <c r="YN279" s="1"/>
      <c r="YO279" s="1"/>
      <c r="YP279" s="1"/>
      <c r="YQ279" s="1"/>
      <c r="YR279" s="1"/>
      <c r="YS279" s="1"/>
      <c r="YT279" s="1"/>
      <c r="YU279" s="1"/>
      <c r="YV279" s="1"/>
      <c r="YW279" s="1"/>
      <c r="YX279" s="1"/>
      <c r="YY279" s="1"/>
      <c r="YZ279" s="1"/>
      <c r="ZA279" s="1"/>
      <c r="ZB279" s="1"/>
      <c r="ZC279" s="1"/>
      <c r="ZD279" s="1"/>
      <c r="ZE279" s="1"/>
      <c r="ZF279" s="1"/>
      <c r="ZG279" s="1"/>
      <c r="ZH279" s="1"/>
      <c r="ZI279" s="1"/>
      <c r="ZJ279" s="1"/>
      <c r="ZK279" s="1"/>
      <c r="ZL279" s="1"/>
      <c r="ZM279" s="1"/>
      <c r="ZN279" s="1"/>
      <c r="ZO279" s="1"/>
      <c r="ZP279" s="1"/>
      <c r="ZQ279" s="1"/>
      <c r="ZR279" s="1"/>
      <c r="ZS279" s="1"/>
      <c r="ZT279" s="1"/>
      <c r="ZU279" s="1"/>
      <c r="ZV279" s="1"/>
      <c r="ZW279" s="1"/>
      <c r="ZX279" s="1"/>
      <c r="ZY279" s="1"/>
      <c r="ZZ279" s="1"/>
      <c r="AAA279" s="1"/>
      <c r="AAB279" s="1"/>
      <c r="AAC279" s="1"/>
      <c r="AAD279" s="1"/>
      <c r="AAE279" s="1"/>
      <c r="AAF279" s="1"/>
      <c r="AAG279" s="1"/>
      <c r="AAH279" s="1"/>
      <c r="AAI279" s="1"/>
      <c r="AAJ279" s="1"/>
      <c r="AAK279" s="1"/>
      <c r="AAL279" s="1"/>
      <c r="AAM279" s="1"/>
      <c r="AAN279" s="1"/>
      <c r="AAO279" s="1"/>
      <c r="AAP279" s="1"/>
      <c r="AAQ279" s="1"/>
      <c r="AAR279" s="1"/>
      <c r="AAS279" s="1"/>
      <c r="AAT279" s="1"/>
      <c r="AAU279" s="1"/>
      <c r="AAV279" s="1"/>
      <c r="AAW279" s="1"/>
      <c r="AAX279" s="1"/>
      <c r="AAY279" s="1"/>
      <c r="AAZ279" s="1"/>
      <c r="ABA279" s="1"/>
      <c r="ABB279" s="1"/>
      <c r="ABC279" s="1"/>
      <c r="ABD279" s="1"/>
      <c r="ABE279" s="1"/>
      <c r="ABF279" s="1"/>
      <c r="ABG279" s="1"/>
      <c r="ABH279" s="1"/>
      <c r="ABI279" s="1"/>
      <c r="ABJ279" s="1"/>
      <c r="ABK279" s="1"/>
      <c r="ABL279" s="1"/>
      <c r="ABM279" s="1"/>
      <c r="ABN279" s="1"/>
      <c r="ABO279" s="1"/>
      <c r="ABP279" s="1"/>
      <c r="ABQ279" s="1"/>
      <c r="ABR279" s="1"/>
      <c r="ABS279" s="1"/>
      <c r="ABT279" s="1"/>
      <c r="ABU279" s="1"/>
      <c r="ABV279" s="1"/>
      <c r="ABW279" s="1"/>
      <c r="ABX279" s="1"/>
      <c r="ABY279" s="1"/>
      <c r="ABZ279" s="1"/>
      <c r="ACA279" s="1"/>
      <c r="ACB279" s="1"/>
      <c r="ACC279" s="1"/>
      <c r="ACD279" s="1"/>
      <c r="ACE279" s="1"/>
      <c r="ACF279" s="1"/>
      <c r="ACG279" s="1"/>
      <c r="ACH279" s="1"/>
      <c r="ACI279" s="1"/>
      <c r="ACJ279" s="1"/>
      <c r="ACK279" s="1"/>
      <c r="ACL279" s="1"/>
      <c r="ACM279" s="1"/>
      <c r="ACN279" s="1"/>
      <c r="ACO279" s="1"/>
      <c r="ACP279" s="1"/>
      <c r="ACQ279" s="1"/>
      <c r="ACR279" s="1"/>
      <c r="ACS279" s="1"/>
      <c r="ACT279" s="1"/>
      <c r="ACU279" s="1"/>
      <c r="ACV279" s="1"/>
      <c r="ACW279" s="1"/>
      <c r="ACX279" s="1"/>
      <c r="ACY279" s="1"/>
      <c r="ACZ279" s="1"/>
      <c r="ADA279" s="1"/>
      <c r="ADB279" s="1"/>
      <c r="ADC279" s="1"/>
      <c r="ADD279" s="1"/>
      <c r="ADE279" s="1"/>
      <c r="ADF279" s="1"/>
      <c r="ADG279" s="1"/>
      <c r="ADH279" s="1"/>
      <c r="ADI279" s="1"/>
      <c r="ADJ279" s="1"/>
      <c r="ADK279" s="1"/>
      <c r="ADL279" s="1"/>
      <c r="ADM279" s="1"/>
      <c r="ADN279" s="1"/>
      <c r="ADO279" s="1"/>
      <c r="ADP279" s="1"/>
      <c r="ADQ279" s="1"/>
      <c r="ADR279" s="1"/>
      <c r="ADS279" s="1"/>
      <c r="ADT279" s="1"/>
      <c r="ADU279" s="1"/>
      <c r="ADV279" s="1"/>
      <c r="ADW279" s="1"/>
      <c r="ADX279" s="1"/>
      <c r="ADY279" s="1"/>
      <c r="ADZ279" s="1"/>
      <c r="AEA279" s="1"/>
      <c r="AEB279" s="1"/>
      <c r="AEC279" s="1"/>
      <c r="AED279" s="1"/>
      <c r="AEE279" s="1"/>
      <c r="AEF279" s="1"/>
      <c r="AEG279" s="1"/>
      <c r="AEH279" s="1"/>
      <c r="AEI279" s="1"/>
      <c r="AEJ279" s="1"/>
      <c r="AEK279" s="1"/>
      <c r="AEL279" s="1"/>
      <c r="AEM279" s="1"/>
      <c r="AEN279" s="1"/>
      <c r="AEO279" s="1"/>
      <c r="AEP279" s="1"/>
      <c r="AEQ279" s="1"/>
      <c r="AER279" s="1"/>
      <c r="AES279" s="1"/>
      <c r="AET279" s="1"/>
      <c r="AEU279" s="1"/>
      <c r="AEV279" s="1"/>
      <c r="AEW279" s="1"/>
      <c r="AEX279" s="1"/>
      <c r="AEY279" s="1"/>
      <c r="AEZ279" s="1"/>
      <c r="AFA279" s="1"/>
      <c r="AFB279" s="1"/>
      <c r="AFC279" s="1"/>
      <c r="AFD279" s="1"/>
      <c r="AFE279" s="1"/>
      <c r="AFF279" s="1"/>
      <c r="AFG279" s="1"/>
      <c r="AFH279" s="1"/>
      <c r="AFI279" s="1"/>
      <c r="AFJ279" s="1"/>
      <c r="AFK279" s="1"/>
      <c r="AFL279" s="1"/>
      <c r="AFM279" s="1"/>
      <c r="AFN279" s="1"/>
      <c r="AFO279" s="1"/>
      <c r="AFP279" s="1"/>
      <c r="AFQ279" s="1"/>
      <c r="AFR279" s="1"/>
      <c r="AFS279" s="1"/>
      <c r="AFT279" s="1"/>
      <c r="AFU279" s="1"/>
      <c r="AFV279" s="1"/>
      <c r="AFW279" s="1"/>
      <c r="AFX279" s="1"/>
      <c r="AFY279" s="1"/>
      <c r="AFZ279" s="1"/>
      <c r="AGA279" s="1"/>
      <c r="AGB279" s="1"/>
      <c r="AGC279" s="1"/>
      <c r="AGD279" s="1"/>
      <c r="AGE279" s="1"/>
      <c r="AGF279" s="1"/>
      <c r="AGG279" s="1"/>
      <c r="AGH279" s="1"/>
      <c r="AGI279" s="1"/>
      <c r="AGJ279" s="1"/>
      <c r="AGK279" s="1"/>
      <c r="AGL279" s="1"/>
      <c r="AGM279" s="1"/>
      <c r="AGN279" s="1"/>
      <c r="AGO279" s="1"/>
      <c r="AGP279" s="1"/>
      <c r="AGQ279" s="1"/>
      <c r="AGR279" s="1"/>
      <c r="AGS279" s="1"/>
      <c r="AGT279" s="1"/>
      <c r="AGU279" s="1"/>
      <c r="AGV279" s="1"/>
      <c r="AGW279" s="1"/>
      <c r="AGX279" s="1"/>
      <c r="AGY279" s="1"/>
      <c r="AGZ279" s="1"/>
      <c r="AHA279" s="1"/>
      <c r="AHB279" s="1"/>
      <c r="AHC279" s="1"/>
      <c r="AHD279" s="1"/>
      <c r="AHE279" s="1"/>
      <c r="AHF279" s="1"/>
      <c r="AHG279" s="1"/>
      <c r="AHH279" s="1"/>
      <c r="AHI279" s="1"/>
      <c r="AHJ279" s="1"/>
      <c r="AHK279" s="1"/>
      <c r="AHL279" s="1"/>
      <c r="AHM279" s="1"/>
      <c r="AHN279" s="1"/>
      <c r="AHO279" s="1"/>
      <c r="AHP279" s="1"/>
      <c r="AHQ279" s="1"/>
      <c r="AHR279" s="1"/>
      <c r="AHS279" s="1"/>
      <c r="AHT279" s="1"/>
      <c r="AHU279" s="1"/>
      <c r="AHV279" s="1"/>
      <c r="AHW279" s="1"/>
      <c r="AHX279" s="1"/>
      <c r="AHY279" s="1"/>
      <c r="AHZ279" s="1"/>
      <c r="AIA279" s="1"/>
      <c r="AIB279" s="1"/>
      <c r="AIC279" s="1"/>
      <c r="AID279" s="1"/>
      <c r="AIE279" s="1"/>
      <c r="AIF279" s="1"/>
      <c r="AIG279" s="1"/>
      <c r="AIH279" s="1"/>
      <c r="AII279" s="1"/>
      <c r="AIJ279" s="1"/>
      <c r="AIK279" s="1"/>
      <c r="AIL279" s="1"/>
      <c r="AIM279" s="1"/>
      <c r="AIN279" s="1"/>
      <c r="AIO279" s="1"/>
      <c r="AIP279" s="1"/>
      <c r="AIQ279" s="1"/>
      <c r="AIR279" s="1"/>
      <c r="AIS279" s="1"/>
      <c r="AIT279" s="1"/>
      <c r="AIU279" s="1"/>
      <c r="AIV279" s="1"/>
      <c r="AIW279" s="1"/>
      <c r="AIX279" s="1"/>
      <c r="AIY279" s="1"/>
      <c r="AIZ279" s="1"/>
      <c r="AJA279" s="1"/>
      <c r="AJB279" s="1"/>
      <c r="AJC279" s="1"/>
      <c r="AJD279" s="1"/>
      <c r="AJE279" s="1"/>
      <c r="AJF279" s="1"/>
      <c r="AJG279" s="1"/>
      <c r="AJH279" s="1"/>
      <c r="AJI279" s="1"/>
      <c r="AJJ279" s="1"/>
      <c r="AJK279" s="1"/>
      <c r="AJL279" s="1"/>
      <c r="AJM279" s="1"/>
      <c r="AJN279" s="1"/>
      <c r="AJO279" s="1"/>
      <c r="AJP279" s="1"/>
      <c r="AJQ279" s="1"/>
      <c r="AJR279" s="1"/>
      <c r="AJS279" s="1"/>
      <c r="AJT279" s="1"/>
      <c r="AJU279" s="1"/>
      <c r="AJV279" s="1"/>
      <c r="AJW279" s="1"/>
      <c r="AJX279" s="1"/>
      <c r="AJY279" s="1"/>
      <c r="AJZ279" s="1"/>
      <c r="AKA279" s="1"/>
      <c r="AKB279" s="1"/>
      <c r="AKC279" s="1"/>
      <c r="AKD279" s="1"/>
      <c r="AKE279" s="1"/>
      <c r="AKF279" s="1"/>
      <c r="AKG279" s="1"/>
      <c r="AKH279" s="1"/>
      <c r="AKI279" s="1"/>
      <c r="AKJ279" s="1"/>
      <c r="AKK279" s="1"/>
      <c r="AKL279" s="1"/>
      <c r="AKM279" s="1"/>
      <c r="AKN279" s="1"/>
      <c r="AKO279" s="1"/>
      <c r="AKP279" s="1"/>
      <c r="AKQ279" s="1"/>
      <c r="AKR279" s="1"/>
      <c r="AKS279" s="1"/>
      <c r="AKT279" s="1"/>
      <c r="AKU279" s="1"/>
      <c r="AKV279" s="1"/>
      <c r="AKW279" s="1"/>
      <c r="AKX279" s="1"/>
      <c r="AKY279" s="1"/>
      <c r="AKZ279" s="1"/>
      <c r="ALA279" s="1"/>
      <c r="ALB279" s="1"/>
      <c r="ALC279" s="1"/>
      <c r="ALD279" s="1"/>
      <c r="ALE279" s="1"/>
      <c r="ALF279" s="1"/>
      <c r="ALG279" s="1"/>
      <c r="ALH279" s="1"/>
      <c r="ALI279" s="1"/>
      <c r="ALJ279" s="1"/>
      <c r="ALK279" s="1"/>
      <c r="ALL279" s="1"/>
      <c r="ALM279" s="1"/>
      <c r="ALN279" s="1"/>
      <c r="ALO279" s="1"/>
      <c r="ALP279" s="1"/>
      <c r="ALQ279" s="1"/>
      <c r="ALR279" s="1"/>
      <c r="ALS279" s="1"/>
      <c r="ALT279" s="1"/>
      <c r="ALU279" s="1"/>
      <c r="ALV279" s="1"/>
      <c r="ALW279" s="1"/>
      <c r="ALX279" s="1"/>
      <c r="ALY279" s="1"/>
      <c r="ALZ279" s="1"/>
      <c r="AMA279" s="1"/>
      <c r="AMB279" s="1"/>
      <c r="AMC279" s="1"/>
      <c r="AMD279" s="1"/>
      <c r="AME279" s="1"/>
      <c r="AMF279" s="1"/>
      <c r="AMG279" s="1"/>
      <c r="AMH279" s="1"/>
      <c r="AMI279" s="1"/>
      <c r="AMJ279" s="1"/>
      <c r="AMK279" s="1"/>
    </row>
    <row r="280" spans="1:1025" s="53" customFormat="1">
      <c r="A280" s="1"/>
      <c r="B280" s="25">
        <v>144</v>
      </c>
      <c r="C280" s="26" t="s">
        <v>1069</v>
      </c>
      <c r="D280" s="26">
        <v>37.89</v>
      </c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  <c r="JL280" s="1"/>
      <c r="JM280" s="1"/>
      <c r="JN280" s="1"/>
      <c r="JO280" s="1"/>
      <c r="JP280" s="1"/>
      <c r="JQ280" s="1"/>
      <c r="JR280" s="1"/>
      <c r="JS280" s="1"/>
      <c r="JT280" s="1"/>
      <c r="JU280" s="1"/>
      <c r="JV280" s="1"/>
      <c r="JW280" s="1"/>
      <c r="JX280" s="1"/>
      <c r="JY280" s="1"/>
      <c r="JZ280" s="1"/>
      <c r="KA280" s="1"/>
      <c r="KB280" s="1"/>
      <c r="KC280" s="1"/>
      <c r="KD280" s="1"/>
      <c r="KE280" s="1"/>
      <c r="KF280" s="1"/>
      <c r="KG280" s="1"/>
      <c r="KH280" s="1"/>
      <c r="KI280" s="1"/>
      <c r="KJ280" s="1"/>
      <c r="KK280" s="1"/>
      <c r="KL280" s="1"/>
      <c r="KM280" s="1"/>
      <c r="KN280" s="1"/>
      <c r="KO280" s="1"/>
      <c r="KP280" s="1"/>
      <c r="KQ280" s="1"/>
      <c r="KR280" s="1"/>
      <c r="KS280" s="1"/>
      <c r="KT280" s="1"/>
      <c r="KU280" s="1"/>
      <c r="KV280" s="1"/>
      <c r="KW280" s="1"/>
      <c r="KX280" s="1"/>
      <c r="KY280" s="1"/>
      <c r="KZ280" s="1"/>
      <c r="LA280" s="1"/>
      <c r="LB280" s="1"/>
      <c r="LC280" s="1"/>
      <c r="LD280" s="1"/>
      <c r="LE280" s="1"/>
      <c r="LF280" s="1"/>
      <c r="LG280" s="1"/>
      <c r="LH280" s="1"/>
      <c r="LI280" s="1"/>
      <c r="LJ280" s="1"/>
      <c r="LK280" s="1"/>
      <c r="LL280" s="1"/>
      <c r="LM280" s="1"/>
      <c r="LN280" s="1"/>
      <c r="LO280" s="1"/>
      <c r="LP280" s="1"/>
      <c r="LQ280" s="1"/>
      <c r="LR280" s="1"/>
      <c r="LS280" s="1"/>
      <c r="LT280" s="1"/>
      <c r="LU280" s="1"/>
      <c r="LV280" s="1"/>
      <c r="LW280" s="1"/>
      <c r="LX280" s="1"/>
      <c r="LY280" s="1"/>
      <c r="LZ280" s="1"/>
      <c r="MA280" s="1"/>
      <c r="MB280" s="1"/>
      <c r="MC280" s="1"/>
      <c r="MD280" s="1"/>
      <c r="ME280" s="1"/>
      <c r="MF280" s="1"/>
      <c r="MG280" s="1"/>
      <c r="MH280" s="1"/>
      <c r="MI280" s="1"/>
      <c r="MJ280" s="1"/>
      <c r="MK280" s="1"/>
      <c r="ML280" s="1"/>
      <c r="MM280" s="1"/>
      <c r="MN280" s="1"/>
      <c r="MO280" s="1"/>
      <c r="MP280" s="1"/>
      <c r="MQ280" s="1"/>
      <c r="MR280" s="1"/>
      <c r="MS280" s="1"/>
      <c r="MT280" s="1"/>
      <c r="MU280" s="1"/>
      <c r="MV280" s="1"/>
      <c r="MW280" s="1"/>
      <c r="MX280" s="1"/>
      <c r="MY280" s="1"/>
      <c r="MZ280" s="1"/>
      <c r="NA280" s="1"/>
      <c r="NB280" s="1"/>
      <c r="NC280" s="1"/>
      <c r="ND280" s="1"/>
      <c r="NE280" s="1"/>
      <c r="NF280" s="1"/>
      <c r="NG280" s="1"/>
      <c r="NH280" s="1"/>
      <c r="NI280" s="1"/>
      <c r="NJ280" s="1"/>
      <c r="NK280" s="1"/>
      <c r="NL280" s="1"/>
      <c r="NM280" s="1"/>
      <c r="NN280" s="1"/>
      <c r="NO280" s="1"/>
      <c r="NP280" s="1"/>
      <c r="NQ280" s="1"/>
      <c r="NR280" s="1"/>
      <c r="NS280" s="1"/>
      <c r="NT280" s="1"/>
      <c r="NU280" s="1"/>
      <c r="NV280" s="1"/>
      <c r="NW280" s="1"/>
      <c r="NX280" s="1"/>
      <c r="NY280" s="1"/>
      <c r="NZ280" s="1"/>
      <c r="OA280" s="1"/>
      <c r="OB280" s="1"/>
      <c r="OC280" s="1"/>
      <c r="OD280" s="1"/>
      <c r="OE280" s="1"/>
      <c r="OF280" s="1"/>
      <c r="OG280" s="1"/>
      <c r="OH280" s="1"/>
      <c r="OI280" s="1"/>
      <c r="OJ280" s="1"/>
      <c r="OK280" s="1"/>
      <c r="OL280" s="1"/>
      <c r="OM280" s="1"/>
      <c r="ON280" s="1"/>
      <c r="OO280" s="1"/>
      <c r="OP280" s="1"/>
      <c r="OQ280" s="1"/>
      <c r="OR280" s="1"/>
      <c r="OS280" s="1"/>
      <c r="OT280" s="1"/>
      <c r="OU280" s="1"/>
      <c r="OV280" s="1"/>
      <c r="OW280" s="1"/>
      <c r="OX280" s="1"/>
      <c r="OY280" s="1"/>
      <c r="OZ280" s="1"/>
      <c r="PA280" s="1"/>
      <c r="PB280" s="1"/>
      <c r="PC280" s="1"/>
      <c r="PD280" s="1"/>
      <c r="PE280" s="1"/>
      <c r="PF280" s="1"/>
      <c r="PG280" s="1"/>
      <c r="PH280" s="1"/>
      <c r="PI280" s="1"/>
      <c r="PJ280" s="1"/>
      <c r="PK280" s="1"/>
      <c r="PL280" s="1"/>
      <c r="PM280" s="1"/>
      <c r="PN280" s="1"/>
      <c r="PO280" s="1"/>
      <c r="PP280" s="1"/>
      <c r="PQ280" s="1"/>
      <c r="PR280" s="1"/>
      <c r="PS280" s="1"/>
      <c r="PT280" s="1"/>
      <c r="PU280" s="1"/>
      <c r="PV280" s="1"/>
      <c r="PW280" s="1"/>
      <c r="PX280" s="1"/>
      <c r="PY280" s="1"/>
      <c r="PZ280" s="1"/>
      <c r="QA280" s="1"/>
      <c r="QB280" s="1"/>
      <c r="QC280" s="1"/>
      <c r="QD280" s="1"/>
      <c r="QE280" s="1"/>
      <c r="QF280" s="1"/>
      <c r="QG280" s="1"/>
      <c r="QH280" s="1"/>
      <c r="QI280" s="1"/>
      <c r="QJ280" s="1"/>
      <c r="QK280" s="1"/>
      <c r="QL280" s="1"/>
      <c r="QM280" s="1"/>
      <c r="QN280" s="1"/>
      <c r="QO280" s="1"/>
      <c r="QP280" s="1"/>
      <c r="QQ280" s="1"/>
      <c r="QR280" s="1"/>
      <c r="QS280" s="1"/>
      <c r="QT280" s="1"/>
      <c r="QU280" s="1"/>
      <c r="QV280" s="1"/>
      <c r="QW280" s="1"/>
      <c r="QX280" s="1"/>
      <c r="QY280" s="1"/>
      <c r="QZ280" s="1"/>
      <c r="RA280" s="1"/>
      <c r="RB280" s="1"/>
      <c r="RC280" s="1"/>
      <c r="RD280" s="1"/>
      <c r="RE280" s="1"/>
      <c r="RF280" s="1"/>
      <c r="RG280" s="1"/>
      <c r="RH280" s="1"/>
      <c r="RI280" s="1"/>
      <c r="RJ280" s="1"/>
      <c r="RK280" s="1"/>
      <c r="RL280" s="1"/>
      <c r="RM280" s="1"/>
      <c r="RN280" s="1"/>
      <c r="RO280" s="1"/>
      <c r="RP280" s="1"/>
      <c r="RQ280" s="1"/>
      <c r="RR280" s="1"/>
      <c r="RS280" s="1"/>
      <c r="RT280" s="1"/>
      <c r="RU280" s="1"/>
      <c r="RV280" s="1"/>
      <c r="RW280" s="1"/>
      <c r="RX280" s="1"/>
      <c r="RY280" s="1"/>
      <c r="RZ280" s="1"/>
      <c r="SA280" s="1"/>
      <c r="SB280" s="1"/>
      <c r="SC280" s="1"/>
      <c r="SD280" s="1"/>
      <c r="SE280" s="1"/>
      <c r="SF280" s="1"/>
      <c r="SG280" s="1"/>
      <c r="SH280" s="1"/>
      <c r="SI280" s="1"/>
      <c r="SJ280" s="1"/>
      <c r="SK280" s="1"/>
      <c r="SL280" s="1"/>
      <c r="SM280" s="1"/>
      <c r="SN280" s="1"/>
      <c r="SO280" s="1"/>
      <c r="SP280" s="1"/>
      <c r="SQ280" s="1"/>
      <c r="SR280" s="1"/>
      <c r="SS280" s="1"/>
      <c r="ST280" s="1"/>
      <c r="SU280" s="1"/>
      <c r="SV280" s="1"/>
      <c r="SW280" s="1"/>
      <c r="SX280" s="1"/>
      <c r="SY280" s="1"/>
      <c r="SZ280" s="1"/>
      <c r="TA280" s="1"/>
      <c r="TB280" s="1"/>
      <c r="TC280" s="1"/>
      <c r="TD280" s="1"/>
      <c r="TE280" s="1"/>
      <c r="TF280" s="1"/>
      <c r="TG280" s="1"/>
      <c r="TH280" s="1"/>
      <c r="TI280" s="1"/>
      <c r="TJ280" s="1"/>
      <c r="TK280" s="1"/>
      <c r="TL280" s="1"/>
      <c r="TM280" s="1"/>
      <c r="TN280" s="1"/>
      <c r="TO280" s="1"/>
      <c r="TP280" s="1"/>
      <c r="TQ280" s="1"/>
      <c r="TR280" s="1"/>
      <c r="TS280" s="1"/>
      <c r="TT280" s="1"/>
      <c r="TU280" s="1"/>
      <c r="TV280" s="1"/>
      <c r="TW280" s="1"/>
      <c r="TX280" s="1"/>
      <c r="TY280" s="1"/>
      <c r="TZ280" s="1"/>
      <c r="UA280" s="1"/>
      <c r="UB280" s="1"/>
      <c r="UC280" s="1"/>
      <c r="UD280" s="1"/>
      <c r="UE280" s="1"/>
      <c r="UF280" s="1"/>
      <c r="UG280" s="1"/>
      <c r="UH280" s="1"/>
      <c r="UI280" s="1"/>
      <c r="UJ280" s="1"/>
      <c r="UK280" s="1"/>
      <c r="UL280" s="1"/>
      <c r="UM280" s="1"/>
      <c r="UN280" s="1"/>
      <c r="UO280" s="1"/>
      <c r="UP280" s="1"/>
      <c r="UQ280" s="1"/>
      <c r="UR280" s="1"/>
      <c r="US280" s="1"/>
      <c r="UT280" s="1"/>
      <c r="UU280" s="1"/>
      <c r="UV280" s="1"/>
      <c r="UW280" s="1"/>
      <c r="UX280" s="1"/>
      <c r="UY280" s="1"/>
      <c r="UZ280" s="1"/>
      <c r="VA280" s="1"/>
      <c r="VB280" s="1"/>
      <c r="VC280" s="1"/>
      <c r="VD280" s="1"/>
      <c r="VE280" s="1"/>
      <c r="VF280" s="1"/>
      <c r="VG280" s="1"/>
      <c r="VH280" s="1"/>
      <c r="VI280" s="1"/>
      <c r="VJ280" s="1"/>
      <c r="VK280" s="1"/>
      <c r="VL280" s="1"/>
      <c r="VM280" s="1"/>
      <c r="VN280" s="1"/>
      <c r="VO280" s="1"/>
      <c r="VP280" s="1"/>
      <c r="VQ280" s="1"/>
      <c r="VR280" s="1"/>
      <c r="VS280" s="1"/>
      <c r="VT280" s="1"/>
      <c r="VU280" s="1"/>
      <c r="VV280" s="1"/>
      <c r="VW280" s="1"/>
      <c r="VX280" s="1"/>
      <c r="VY280" s="1"/>
      <c r="VZ280" s="1"/>
      <c r="WA280" s="1"/>
      <c r="WB280" s="1"/>
      <c r="WC280" s="1"/>
      <c r="WD280" s="1"/>
      <c r="WE280" s="1"/>
      <c r="WF280" s="1"/>
      <c r="WG280" s="1"/>
      <c r="WH280" s="1"/>
      <c r="WI280" s="1"/>
      <c r="WJ280" s="1"/>
      <c r="WK280" s="1"/>
      <c r="WL280" s="1"/>
      <c r="WM280" s="1"/>
      <c r="WN280" s="1"/>
      <c r="WO280" s="1"/>
      <c r="WP280" s="1"/>
      <c r="WQ280" s="1"/>
      <c r="WR280" s="1"/>
      <c r="WS280" s="1"/>
      <c r="WT280" s="1"/>
      <c r="WU280" s="1"/>
      <c r="WV280" s="1"/>
      <c r="WW280" s="1"/>
      <c r="WX280" s="1"/>
      <c r="WY280" s="1"/>
      <c r="WZ280" s="1"/>
      <c r="XA280" s="1"/>
      <c r="XB280" s="1"/>
      <c r="XC280" s="1"/>
      <c r="XD280" s="1"/>
      <c r="XE280" s="1"/>
      <c r="XF280" s="1"/>
      <c r="XG280" s="1"/>
      <c r="XH280" s="1"/>
      <c r="XI280" s="1"/>
      <c r="XJ280" s="1"/>
      <c r="XK280" s="1"/>
      <c r="XL280" s="1"/>
      <c r="XM280" s="1"/>
      <c r="XN280" s="1"/>
      <c r="XO280" s="1"/>
      <c r="XP280" s="1"/>
      <c r="XQ280" s="1"/>
      <c r="XR280" s="1"/>
      <c r="XS280" s="1"/>
      <c r="XT280" s="1"/>
      <c r="XU280" s="1"/>
      <c r="XV280" s="1"/>
      <c r="XW280" s="1"/>
      <c r="XX280" s="1"/>
      <c r="XY280" s="1"/>
      <c r="XZ280" s="1"/>
      <c r="YA280" s="1"/>
      <c r="YB280" s="1"/>
      <c r="YC280" s="1"/>
      <c r="YD280" s="1"/>
      <c r="YE280" s="1"/>
      <c r="YF280" s="1"/>
      <c r="YG280" s="1"/>
      <c r="YH280" s="1"/>
      <c r="YI280" s="1"/>
      <c r="YJ280" s="1"/>
      <c r="YK280" s="1"/>
      <c r="YL280" s="1"/>
      <c r="YM280" s="1"/>
      <c r="YN280" s="1"/>
      <c r="YO280" s="1"/>
      <c r="YP280" s="1"/>
      <c r="YQ280" s="1"/>
      <c r="YR280" s="1"/>
      <c r="YS280" s="1"/>
      <c r="YT280" s="1"/>
      <c r="YU280" s="1"/>
      <c r="YV280" s="1"/>
      <c r="YW280" s="1"/>
      <c r="YX280" s="1"/>
      <c r="YY280" s="1"/>
      <c r="YZ280" s="1"/>
      <c r="ZA280" s="1"/>
      <c r="ZB280" s="1"/>
      <c r="ZC280" s="1"/>
      <c r="ZD280" s="1"/>
      <c r="ZE280" s="1"/>
      <c r="ZF280" s="1"/>
      <c r="ZG280" s="1"/>
      <c r="ZH280" s="1"/>
      <c r="ZI280" s="1"/>
      <c r="ZJ280" s="1"/>
      <c r="ZK280" s="1"/>
      <c r="ZL280" s="1"/>
      <c r="ZM280" s="1"/>
      <c r="ZN280" s="1"/>
      <c r="ZO280" s="1"/>
      <c r="ZP280" s="1"/>
      <c r="ZQ280" s="1"/>
      <c r="ZR280" s="1"/>
      <c r="ZS280" s="1"/>
      <c r="ZT280" s="1"/>
      <c r="ZU280" s="1"/>
      <c r="ZV280" s="1"/>
      <c r="ZW280" s="1"/>
      <c r="ZX280" s="1"/>
      <c r="ZY280" s="1"/>
      <c r="ZZ280" s="1"/>
      <c r="AAA280" s="1"/>
      <c r="AAB280" s="1"/>
      <c r="AAC280" s="1"/>
      <c r="AAD280" s="1"/>
      <c r="AAE280" s="1"/>
      <c r="AAF280" s="1"/>
      <c r="AAG280" s="1"/>
      <c r="AAH280" s="1"/>
      <c r="AAI280" s="1"/>
      <c r="AAJ280" s="1"/>
      <c r="AAK280" s="1"/>
      <c r="AAL280" s="1"/>
      <c r="AAM280" s="1"/>
      <c r="AAN280" s="1"/>
      <c r="AAO280" s="1"/>
      <c r="AAP280" s="1"/>
      <c r="AAQ280" s="1"/>
      <c r="AAR280" s="1"/>
      <c r="AAS280" s="1"/>
      <c r="AAT280" s="1"/>
      <c r="AAU280" s="1"/>
      <c r="AAV280" s="1"/>
      <c r="AAW280" s="1"/>
      <c r="AAX280" s="1"/>
      <c r="AAY280" s="1"/>
      <c r="AAZ280" s="1"/>
      <c r="ABA280" s="1"/>
      <c r="ABB280" s="1"/>
      <c r="ABC280" s="1"/>
      <c r="ABD280" s="1"/>
      <c r="ABE280" s="1"/>
      <c r="ABF280" s="1"/>
      <c r="ABG280" s="1"/>
      <c r="ABH280" s="1"/>
      <c r="ABI280" s="1"/>
      <c r="ABJ280" s="1"/>
      <c r="ABK280" s="1"/>
      <c r="ABL280" s="1"/>
      <c r="ABM280" s="1"/>
      <c r="ABN280" s="1"/>
      <c r="ABO280" s="1"/>
      <c r="ABP280" s="1"/>
      <c r="ABQ280" s="1"/>
      <c r="ABR280" s="1"/>
      <c r="ABS280" s="1"/>
      <c r="ABT280" s="1"/>
      <c r="ABU280" s="1"/>
      <c r="ABV280" s="1"/>
      <c r="ABW280" s="1"/>
      <c r="ABX280" s="1"/>
      <c r="ABY280" s="1"/>
      <c r="ABZ280" s="1"/>
      <c r="ACA280" s="1"/>
      <c r="ACB280" s="1"/>
      <c r="ACC280" s="1"/>
      <c r="ACD280" s="1"/>
      <c r="ACE280" s="1"/>
      <c r="ACF280" s="1"/>
      <c r="ACG280" s="1"/>
      <c r="ACH280" s="1"/>
      <c r="ACI280" s="1"/>
      <c r="ACJ280" s="1"/>
      <c r="ACK280" s="1"/>
      <c r="ACL280" s="1"/>
      <c r="ACM280" s="1"/>
      <c r="ACN280" s="1"/>
      <c r="ACO280" s="1"/>
      <c r="ACP280" s="1"/>
      <c r="ACQ280" s="1"/>
      <c r="ACR280" s="1"/>
      <c r="ACS280" s="1"/>
      <c r="ACT280" s="1"/>
      <c r="ACU280" s="1"/>
      <c r="ACV280" s="1"/>
      <c r="ACW280" s="1"/>
      <c r="ACX280" s="1"/>
      <c r="ACY280" s="1"/>
      <c r="ACZ280" s="1"/>
      <c r="ADA280" s="1"/>
      <c r="ADB280" s="1"/>
      <c r="ADC280" s="1"/>
      <c r="ADD280" s="1"/>
      <c r="ADE280" s="1"/>
      <c r="ADF280" s="1"/>
      <c r="ADG280" s="1"/>
      <c r="ADH280" s="1"/>
      <c r="ADI280" s="1"/>
      <c r="ADJ280" s="1"/>
      <c r="ADK280" s="1"/>
      <c r="ADL280" s="1"/>
      <c r="ADM280" s="1"/>
      <c r="ADN280" s="1"/>
      <c r="ADO280" s="1"/>
      <c r="ADP280" s="1"/>
      <c r="ADQ280" s="1"/>
      <c r="ADR280" s="1"/>
      <c r="ADS280" s="1"/>
      <c r="ADT280" s="1"/>
      <c r="ADU280" s="1"/>
      <c r="ADV280" s="1"/>
      <c r="ADW280" s="1"/>
      <c r="ADX280" s="1"/>
      <c r="ADY280" s="1"/>
      <c r="ADZ280" s="1"/>
      <c r="AEA280" s="1"/>
      <c r="AEB280" s="1"/>
      <c r="AEC280" s="1"/>
      <c r="AED280" s="1"/>
      <c r="AEE280" s="1"/>
      <c r="AEF280" s="1"/>
      <c r="AEG280" s="1"/>
      <c r="AEH280" s="1"/>
      <c r="AEI280" s="1"/>
      <c r="AEJ280" s="1"/>
      <c r="AEK280" s="1"/>
      <c r="AEL280" s="1"/>
      <c r="AEM280" s="1"/>
      <c r="AEN280" s="1"/>
      <c r="AEO280" s="1"/>
      <c r="AEP280" s="1"/>
      <c r="AEQ280" s="1"/>
      <c r="AER280" s="1"/>
      <c r="AES280" s="1"/>
      <c r="AET280" s="1"/>
      <c r="AEU280" s="1"/>
      <c r="AEV280" s="1"/>
      <c r="AEW280" s="1"/>
      <c r="AEX280" s="1"/>
      <c r="AEY280" s="1"/>
      <c r="AEZ280" s="1"/>
      <c r="AFA280" s="1"/>
      <c r="AFB280" s="1"/>
      <c r="AFC280" s="1"/>
      <c r="AFD280" s="1"/>
      <c r="AFE280" s="1"/>
      <c r="AFF280" s="1"/>
      <c r="AFG280" s="1"/>
      <c r="AFH280" s="1"/>
      <c r="AFI280" s="1"/>
      <c r="AFJ280" s="1"/>
      <c r="AFK280" s="1"/>
      <c r="AFL280" s="1"/>
      <c r="AFM280" s="1"/>
      <c r="AFN280" s="1"/>
      <c r="AFO280" s="1"/>
      <c r="AFP280" s="1"/>
      <c r="AFQ280" s="1"/>
      <c r="AFR280" s="1"/>
      <c r="AFS280" s="1"/>
      <c r="AFT280" s="1"/>
      <c r="AFU280" s="1"/>
      <c r="AFV280" s="1"/>
      <c r="AFW280" s="1"/>
      <c r="AFX280" s="1"/>
      <c r="AFY280" s="1"/>
      <c r="AFZ280" s="1"/>
      <c r="AGA280" s="1"/>
      <c r="AGB280" s="1"/>
      <c r="AGC280" s="1"/>
      <c r="AGD280" s="1"/>
      <c r="AGE280" s="1"/>
      <c r="AGF280" s="1"/>
      <c r="AGG280" s="1"/>
      <c r="AGH280" s="1"/>
      <c r="AGI280" s="1"/>
      <c r="AGJ280" s="1"/>
      <c r="AGK280" s="1"/>
      <c r="AGL280" s="1"/>
      <c r="AGM280" s="1"/>
      <c r="AGN280" s="1"/>
      <c r="AGO280" s="1"/>
      <c r="AGP280" s="1"/>
      <c r="AGQ280" s="1"/>
      <c r="AGR280" s="1"/>
      <c r="AGS280" s="1"/>
      <c r="AGT280" s="1"/>
      <c r="AGU280" s="1"/>
      <c r="AGV280" s="1"/>
      <c r="AGW280" s="1"/>
      <c r="AGX280" s="1"/>
      <c r="AGY280" s="1"/>
      <c r="AGZ280" s="1"/>
      <c r="AHA280" s="1"/>
      <c r="AHB280" s="1"/>
      <c r="AHC280" s="1"/>
      <c r="AHD280" s="1"/>
      <c r="AHE280" s="1"/>
      <c r="AHF280" s="1"/>
      <c r="AHG280" s="1"/>
      <c r="AHH280" s="1"/>
      <c r="AHI280" s="1"/>
      <c r="AHJ280" s="1"/>
      <c r="AHK280" s="1"/>
      <c r="AHL280" s="1"/>
      <c r="AHM280" s="1"/>
      <c r="AHN280" s="1"/>
      <c r="AHO280" s="1"/>
      <c r="AHP280" s="1"/>
      <c r="AHQ280" s="1"/>
      <c r="AHR280" s="1"/>
      <c r="AHS280" s="1"/>
      <c r="AHT280" s="1"/>
      <c r="AHU280" s="1"/>
      <c r="AHV280" s="1"/>
      <c r="AHW280" s="1"/>
      <c r="AHX280" s="1"/>
      <c r="AHY280" s="1"/>
      <c r="AHZ280" s="1"/>
      <c r="AIA280" s="1"/>
      <c r="AIB280" s="1"/>
      <c r="AIC280" s="1"/>
      <c r="AID280" s="1"/>
      <c r="AIE280" s="1"/>
      <c r="AIF280" s="1"/>
      <c r="AIG280" s="1"/>
      <c r="AIH280" s="1"/>
      <c r="AII280" s="1"/>
      <c r="AIJ280" s="1"/>
      <c r="AIK280" s="1"/>
      <c r="AIL280" s="1"/>
      <c r="AIM280" s="1"/>
      <c r="AIN280" s="1"/>
      <c r="AIO280" s="1"/>
      <c r="AIP280" s="1"/>
      <c r="AIQ280" s="1"/>
      <c r="AIR280" s="1"/>
      <c r="AIS280" s="1"/>
      <c r="AIT280" s="1"/>
      <c r="AIU280" s="1"/>
      <c r="AIV280" s="1"/>
      <c r="AIW280" s="1"/>
      <c r="AIX280" s="1"/>
      <c r="AIY280" s="1"/>
      <c r="AIZ280" s="1"/>
      <c r="AJA280" s="1"/>
      <c r="AJB280" s="1"/>
      <c r="AJC280" s="1"/>
      <c r="AJD280" s="1"/>
      <c r="AJE280" s="1"/>
      <c r="AJF280" s="1"/>
      <c r="AJG280" s="1"/>
      <c r="AJH280" s="1"/>
      <c r="AJI280" s="1"/>
      <c r="AJJ280" s="1"/>
      <c r="AJK280" s="1"/>
      <c r="AJL280" s="1"/>
      <c r="AJM280" s="1"/>
      <c r="AJN280" s="1"/>
      <c r="AJO280" s="1"/>
      <c r="AJP280" s="1"/>
      <c r="AJQ280" s="1"/>
      <c r="AJR280" s="1"/>
      <c r="AJS280" s="1"/>
      <c r="AJT280" s="1"/>
      <c r="AJU280" s="1"/>
      <c r="AJV280" s="1"/>
      <c r="AJW280" s="1"/>
      <c r="AJX280" s="1"/>
      <c r="AJY280" s="1"/>
      <c r="AJZ280" s="1"/>
      <c r="AKA280" s="1"/>
      <c r="AKB280" s="1"/>
      <c r="AKC280" s="1"/>
      <c r="AKD280" s="1"/>
      <c r="AKE280" s="1"/>
      <c r="AKF280" s="1"/>
      <c r="AKG280" s="1"/>
      <c r="AKH280" s="1"/>
      <c r="AKI280" s="1"/>
      <c r="AKJ280" s="1"/>
      <c r="AKK280" s="1"/>
      <c r="AKL280" s="1"/>
      <c r="AKM280" s="1"/>
      <c r="AKN280" s="1"/>
      <c r="AKO280" s="1"/>
      <c r="AKP280" s="1"/>
      <c r="AKQ280" s="1"/>
      <c r="AKR280" s="1"/>
      <c r="AKS280" s="1"/>
      <c r="AKT280" s="1"/>
      <c r="AKU280" s="1"/>
      <c r="AKV280" s="1"/>
      <c r="AKW280" s="1"/>
      <c r="AKX280" s="1"/>
      <c r="AKY280" s="1"/>
      <c r="AKZ280" s="1"/>
      <c r="ALA280" s="1"/>
      <c r="ALB280" s="1"/>
      <c r="ALC280" s="1"/>
      <c r="ALD280" s="1"/>
      <c r="ALE280" s="1"/>
      <c r="ALF280" s="1"/>
      <c r="ALG280" s="1"/>
      <c r="ALH280" s="1"/>
      <c r="ALI280" s="1"/>
      <c r="ALJ280" s="1"/>
      <c r="ALK280" s="1"/>
      <c r="ALL280" s="1"/>
      <c r="ALM280" s="1"/>
      <c r="ALN280" s="1"/>
      <c r="ALO280" s="1"/>
      <c r="ALP280" s="1"/>
      <c r="ALQ280" s="1"/>
      <c r="ALR280" s="1"/>
      <c r="ALS280" s="1"/>
      <c r="ALT280" s="1"/>
      <c r="ALU280" s="1"/>
      <c r="ALV280" s="1"/>
      <c r="ALW280" s="1"/>
      <c r="ALX280" s="1"/>
      <c r="ALY280" s="1"/>
      <c r="ALZ280" s="1"/>
      <c r="AMA280" s="1"/>
      <c r="AMB280" s="1"/>
      <c r="AMC280" s="1"/>
      <c r="AMD280" s="1"/>
      <c r="AME280" s="1"/>
      <c r="AMF280" s="1"/>
      <c r="AMG280" s="1"/>
      <c r="AMH280" s="1"/>
      <c r="AMI280" s="1"/>
      <c r="AMJ280" s="1"/>
      <c r="AMK280" s="1"/>
    </row>
    <row r="281" spans="1:1025" s="53" customFormat="1">
      <c r="A281" s="1"/>
      <c r="B281" s="25" t="s">
        <v>1279</v>
      </c>
      <c r="C281" s="26" t="s">
        <v>1070</v>
      </c>
      <c r="D281" s="26">
        <v>8.26</v>
      </c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  <c r="JL281" s="1"/>
      <c r="JM281" s="1"/>
      <c r="JN281" s="1"/>
      <c r="JO281" s="1"/>
      <c r="JP281" s="1"/>
      <c r="JQ281" s="1"/>
      <c r="JR281" s="1"/>
      <c r="JS281" s="1"/>
      <c r="JT281" s="1"/>
      <c r="JU281" s="1"/>
      <c r="JV281" s="1"/>
      <c r="JW281" s="1"/>
      <c r="JX281" s="1"/>
      <c r="JY281" s="1"/>
      <c r="JZ281" s="1"/>
      <c r="KA281" s="1"/>
      <c r="KB281" s="1"/>
      <c r="KC281" s="1"/>
      <c r="KD281" s="1"/>
      <c r="KE281" s="1"/>
      <c r="KF281" s="1"/>
      <c r="KG281" s="1"/>
      <c r="KH281" s="1"/>
      <c r="KI281" s="1"/>
      <c r="KJ281" s="1"/>
      <c r="KK281" s="1"/>
      <c r="KL281" s="1"/>
      <c r="KM281" s="1"/>
      <c r="KN281" s="1"/>
      <c r="KO281" s="1"/>
      <c r="KP281" s="1"/>
      <c r="KQ281" s="1"/>
      <c r="KR281" s="1"/>
      <c r="KS281" s="1"/>
      <c r="KT281" s="1"/>
      <c r="KU281" s="1"/>
      <c r="KV281" s="1"/>
      <c r="KW281" s="1"/>
      <c r="KX281" s="1"/>
      <c r="KY281" s="1"/>
      <c r="KZ281" s="1"/>
      <c r="LA281" s="1"/>
      <c r="LB281" s="1"/>
      <c r="LC281" s="1"/>
      <c r="LD281" s="1"/>
      <c r="LE281" s="1"/>
      <c r="LF281" s="1"/>
      <c r="LG281" s="1"/>
      <c r="LH281" s="1"/>
      <c r="LI281" s="1"/>
      <c r="LJ281" s="1"/>
      <c r="LK281" s="1"/>
      <c r="LL281" s="1"/>
      <c r="LM281" s="1"/>
      <c r="LN281" s="1"/>
      <c r="LO281" s="1"/>
      <c r="LP281" s="1"/>
      <c r="LQ281" s="1"/>
      <c r="LR281" s="1"/>
      <c r="LS281" s="1"/>
      <c r="LT281" s="1"/>
      <c r="LU281" s="1"/>
      <c r="LV281" s="1"/>
      <c r="LW281" s="1"/>
      <c r="LX281" s="1"/>
      <c r="LY281" s="1"/>
      <c r="LZ281" s="1"/>
      <c r="MA281" s="1"/>
      <c r="MB281" s="1"/>
      <c r="MC281" s="1"/>
      <c r="MD281" s="1"/>
      <c r="ME281" s="1"/>
      <c r="MF281" s="1"/>
      <c r="MG281" s="1"/>
      <c r="MH281" s="1"/>
      <c r="MI281" s="1"/>
      <c r="MJ281" s="1"/>
      <c r="MK281" s="1"/>
      <c r="ML281" s="1"/>
      <c r="MM281" s="1"/>
      <c r="MN281" s="1"/>
      <c r="MO281" s="1"/>
      <c r="MP281" s="1"/>
      <c r="MQ281" s="1"/>
      <c r="MR281" s="1"/>
      <c r="MS281" s="1"/>
      <c r="MT281" s="1"/>
      <c r="MU281" s="1"/>
      <c r="MV281" s="1"/>
      <c r="MW281" s="1"/>
      <c r="MX281" s="1"/>
      <c r="MY281" s="1"/>
      <c r="MZ281" s="1"/>
      <c r="NA281" s="1"/>
      <c r="NB281" s="1"/>
      <c r="NC281" s="1"/>
      <c r="ND281" s="1"/>
      <c r="NE281" s="1"/>
      <c r="NF281" s="1"/>
      <c r="NG281" s="1"/>
      <c r="NH281" s="1"/>
      <c r="NI281" s="1"/>
      <c r="NJ281" s="1"/>
      <c r="NK281" s="1"/>
      <c r="NL281" s="1"/>
      <c r="NM281" s="1"/>
      <c r="NN281" s="1"/>
      <c r="NO281" s="1"/>
      <c r="NP281" s="1"/>
      <c r="NQ281" s="1"/>
      <c r="NR281" s="1"/>
      <c r="NS281" s="1"/>
      <c r="NT281" s="1"/>
      <c r="NU281" s="1"/>
      <c r="NV281" s="1"/>
      <c r="NW281" s="1"/>
      <c r="NX281" s="1"/>
      <c r="NY281" s="1"/>
      <c r="NZ281" s="1"/>
      <c r="OA281" s="1"/>
      <c r="OB281" s="1"/>
      <c r="OC281" s="1"/>
      <c r="OD281" s="1"/>
      <c r="OE281" s="1"/>
      <c r="OF281" s="1"/>
      <c r="OG281" s="1"/>
      <c r="OH281" s="1"/>
      <c r="OI281" s="1"/>
      <c r="OJ281" s="1"/>
      <c r="OK281" s="1"/>
      <c r="OL281" s="1"/>
      <c r="OM281" s="1"/>
      <c r="ON281" s="1"/>
      <c r="OO281" s="1"/>
      <c r="OP281" s="1"/>
      <c r="OQ281" s="1"/>
      <c r="OR281" s="1"/>
      <c r="OS281" s="1"/>
      <c r="OT281" s="1"/>
      <c r="OU281" s="1"/>
      <c r="OV281" s="1"/>
      <c r="OW281" s="1"/>
      <c r="OX281" s="1"/>
      <c r="OY281" s="1"/>
      <c r="OZ281" s="1"/>
      <c r="PA281" s="1"/>
      <c r="PB281" s="1"/>
      <c r="PC281" s="1"/>
      <c r="PD281" s="1"/>
      <c r="PE281" s="1"/>
      <c r="PF281" s="1"/>
      <c r="PG281" s="1"/>
      <c r="PH281" s="1"/>
      <c r="PI281" s="1"/>
      <c r="PJ281" s="1"/>
      <c r="PK281" s="1"/>
      <c r="PL281" s="1"/>
      <c r="PM281" s="1"/>
      <c r="PN281" s="1"/>
      <c r="PO281" s="1"/>
      <c r="PP281" s="1"/>
      <c r="PQ281" s="1"/>
      <c r="PR281" s="1"/>
      <c r="PS281" s="1"/>
      <c r="PT281" s="1"/>
      <c r="PU281" s="1"/>
      <c r="PV281" s="1"/>
      <c r="PW281" s="1"/>
      <c r="PX281" s="1"/>
      <c r="PY281" s="1"/>
      <c r="PZ281" s="1"/>
      <c r="QA281" s="1"/>
      <c r="QB281" s="1"/>
      <c r="QC281" s="1"/>
      <c r="QD281" s="1"/>
      <c r="QE281" s="1"/>
      <c r="QF281" s="1"/>
      <c r="QG281" s="1"/>
      <c r="QH281" s="1"/>
      <c r="QI281" s="1"/>
      <c r="QJ281" s="1"/>
      <c r="QK281" s="1"/>
      <c r="QL281" s="1"/>
      <c r="QM281" s="1"/>
      <c r="QN281" s="1"/>
      <c r="QO281" s="1"/>
      <c r="QP281" s="1"/>
      <c r="QQ281" s="1"/>
      <c r="QR281" s="1"/>
      <c r="QS281" s="1"/>
      <c r="QT281" s="1"/>
      <c r="QU281" s="1"/>
      <c r="QV281" s="1"/>
      <c r="QW281" s="1"/>
      <c r="QX281" s="1"/>
      <c r="QY281" s="1"/>
      <c r="QZ281" s="1"/>
      <c r="RA281" s="1"/>
      <c r="RB281" s="1"/>
      <c r="RC281" s="1"/>
      <c r="RD281" s="1"/>
      <c r="RE281" s="1"/>
      <c r="RF281" s="1"/>
      <c r="RG281" s="1"/>
      <c r="RH281" s="1"/>
      <c r="RI281" s="1"/>
      <c r="RJ281" s="1"/>
      <c r="RK281" s="1"/>
      <c r="RL281" s="1"/>
      <c r="RM281" s="1"/>
      <c r="RN281" s="1"/>
      <c r="RO281" s="1"/>
      <c r="RP281" s="1"/>
      <c r="RQ281" s="1"/>
      <c r="RR281" s="1"/>
      <c r="RS281" s="1"/>
      <c r="RT281" s="1"/>
      <c r="RU281" s="1"/>
      <c r="RV281" s="1"/>
      <c r="RW281" s="1"/>
      <c r="RX281" s="1"/>
      <c r="RY281" s="1"/>
      <c r="RZ281" s="1"/>
      <c r="SA281" s="1"/>
      <c r="SB281" s="1"/>
      <c r="SC281" s="1"/>
      <c r="SD281" s="1"/>
      <c r="SE281" s="1"/>
      <c r="SF281" s="1"/>
      <c r="SG281" s="1"/>
      <c r="SH281" s="1"/>
      <c r="SI281" s="1"/>
      <c r="SJ281" s="1"/>
      <c r="SK281" s="1"/>
      <c r="SL281" s="1"/>
      <c r="SM281" s="1"/>
      <c r="SN281" s="1"/>
      <c r="SO281" s="1"/>
      <c r="SP281" s="1"/>
      <c r="SQ281" s="1"/>
      <c r="SR281" s="1"/>
      <c r="SS281" s="1"/>
      <c r="ST281" s="1"/>
      <c r="SU281" s="1"/>
      <c r="SV281" s="1"/>
      <c r="SW281" s="1"/>
      <c r="SX281" s="1"/>
      <c r="SY281" s="1"/>
      <c r="SZ281" s="1"/>
      <c r="TA281" s="1"/>
      <c r="TB281" s="1"/>
      <c r="TC281" s="1"/>
      <c r="TD281" s="1"/>
      <c r="TE281" s="1"/>
      <c r="TF281" s="1"/>
      <c r="TG281" s="1"/>
      <c r="TH281" s="1"/>
      <c r="TI281" s="1"/>
      <c r="TJ281" s="1"/>
      <c r="TK281" s="1"/>
      <c r="TL281" s="1"/>
      <c r="TM281" s="1"/>
      <c r="TN281" s="1"/>
      <c r="TO281" s="1"/>
      <c r="TP281" s="1"/>
      <c r="TQ281" s="1"/>
      <c r="TR281" s="1"/>
      <c r="TS281" s="1"/>
      <c r="TT281" s="1"/>
      <c r="TU281" s="1"/>
      <c r="TV281" s="1"/>
      <c r="TW281" s="1"/>
      <c r="TX281" s="1"/>
      <c r="TY281" s="1"/>
      <c r="TZ281" s="1"/>
      <c r="UA281" s="1"/>
      <c r="UB281" s="1"/>
      <c r="UC281" s="1"/>
      <c r="UD281" s="1"/>
      <c r="UE281" s="1"/>
      <c r="UF281" s="1"/>
      <c r="UG281" s="1"/>
      <c r="UH281" s="1"/>
      <c r="UI281" s="1"/>
      <c r="UJ281" s="1"/>
      <c r="UK281" s="1"/>
      <c r="UL281" s="1"/>
      <c r="UM281" s="1"/>
      <c r="UN281" s="1"/>
      <c r="UO281" s="1"/>
      <c r="UP281" s="1"/>
      <c r="UQ281" s="1"/>
      <c r="UR281" s="1"/>
      <c r="US281" s="1"/>
      <c r="UT281" s="1"/>
      <c r="UU281" s="1"/>
      <c r="UV281" s="1"/>
      <c r="UW281" s="1"/>
      <c r="UX281" s="1"/>
      <c r="UY281" s="1"/>
      <c r="UZ281" s="1"/>
      <c r="VA281" s="1"/>
      <c r="VB281" s="1"/>
      <c r="VC281" s="1"/>
      <c r="VD281" s="1"/>
      <c r="VE281" s="1"/>
      <c r="VF281" s="1"/>
      <c r="VG281" s="1"/>
      <c r="VH281" s="1"/>
      <c r="VI281" s="1"/>
      <c r="VJ281" s="1"/>
      <c r="VK281" s="1"/>
      <c r="VL281" s="1"/>
      <c r="VM281" s="1"/>
      <c r="VN281" s="1"/>
      <c r="VO281" s="1"/>
      <c r="VP281" s="1"/>
      <c r="VQ281" s="1"/>
      <c r="VR281" s="1"/>
      <c r="VS281" s="1"/>
      <c r="VT281" s="1"/>
      <c r="VU281" s="1"/>
      <c r="VV281" s="1"/>
      <c r="VW281" s="1"/>
      <c r="VX281" s="1"/>
      <c r="VY281" s="1"/>
      <c r="VZ281" s="1"/>
      <c r="WA281" s="1"/>
      <c r="WB281" s="1"/>
      <c r="WC281" s="1"/>
      <c r="WD281" s="1"/>
      <c r="WE281" s="1"/>
      <c r="WF281" s="1"/>
      <c r="WG281" s="1"/>
      <c r="WH281" s="1"/>
      <c r="WI281" s="1"/>
      <c r="WJ281" s="1"/>
      <c r="WK281" s="1"/>
      <c r="WL281" s="1"/>
      <c r="WM281" s="1"/>
      <c r="WN281" s="1"/>
      <c r="WO281" s="1"/>
      <c r="WP281" s="1"/>
      <c r="WQ281" s="1"/>
      <c r="WR281" s="1"/>
      <c r="WS281" s="1"/>
      <c r="WT281" s="1"/>
      <c r="WU281" s="1"/>
      <c r="WV281" s="1"/>
      <c r="WW281" s="1"/>
      <c r="WX281" s="1"/>
      <c r="WY281" s="1"/>
      <c r="WZ281" s="1"/>
      <c r="XA281" s="1"/>
      <c r="XB281" s="1"/>
      <c r="XC281" s="1"/>
      <c r="XD281" s="1"/>
      <c r="XE281" s="1"/>
      <c r="XF281" s="1"/>
      <c r="XG281" s="1"/>
      <c r="XH281" s="1"/>
      <c r="XI281" s="1"/>
      <c r="XJ281" s="1"/>
      <c r="XK281" s="1"/>
      <c r="XL281" s="1"/>
      <c r="XM281" s="1"/>
      <c r="XN281" s="1"/>
      <c r="XO281" s="1"/>
      <c r="XP281" s="1"/>
      <c r="XQ281" s="1"/>
      <c r="XR281" s="1"/>
      <c r="XS281" s="1"/>
      <c r="XT281" s="1"/>
      <c r="XU281" s="1"/>
      <c r="XV281" s="1"/>
      <c r="XW281" s="1"/>
      <c r="XX281" s="1"/>
      <c r="XY281" s="1"/>
      <c r="XZ281" s="1"/>
      <c r="YA281" s="1"/>
      <c r="YB281" s="1"/>
      <c r="YC281" s="1"/>
      <c r="YD281" s="1"/>
      <c r="YE281" s="1"/>
      <c r="YF281" s="1"/>
      <c r="YG281" s="1"/>
      <c r="YH281" s="1"/>
      <c r="YI281" s="1"/>
      <c r="YJ281" s="1"/>
      <c r="YK281" s="1"/>
      <c r="YL281" s="1"/>
      <c r="YM281" s="1"/>
      <c r="YN281" s="1"/>
      <c r="YO281" s="1"/>
      <c r="YP281" s="1"/>
      <c r="YQ281" s="1"/>
      <c r="YR281" s="1"/>
      <c r="YS281" s="1"/>
      <c r="YT281" s="1"/>
      <c r="YU281" s="1"/>
      <c r="YV281" s="1"/>
      <c r="YW281" s="1"/>
      <c r="YX281" s="1"/>
      <c r="YY281" s="1"/>
      <c r="YZ281" s="1"/>
      <c r="ZA281" s="1"/>
      <c r="ZB281" s="1"/>
      <c r="ZC281" s="1"/>
      <c r="ZD281" s="1"/>
      <c r="ZE281" s="1"/>
      <c r="ZF281" s="1"/>
      <c r="ZG281" s="1"/>
      <c r="ZH281" s="1"/>
      <c r="ZI281" s="1"/>
      <c r="ZJ281" s="1"/>
      <c r="ZK281" s="1"/>
      <c r="ZL281" s="1"/>
      <c r="ZM281" s="1"/>
      <c r="ZN281" s="1"/>
      <c r="ZO281" s="1"/>
      <c r="ZP281" s="1"/>
      <c r="ZQ281" s="1"/>
      <c r="ZR281" s="1"/>
      <c r="ZS281" s="1"/>
      <c r="ZT281" s="1"/>
      <c r="ZU281" s="1"/>
      <c r="ZV281" s="1"/>
      <c r="ZW281" s="1"/>
      <c r="ZX281" s="1"/>
      <c r="ZY281" s="1"/>
      <c r="ZZ281" s="1"/>
      <c r="AAA281" s="1"/>
      <c r="AAB281" s="1"/>
      <c r="AAC281" s="1"/>
      <c r="AAD281" s="1"/>
      <c r="AAE281" s="1"/>
      <c r="AAF281" s="1"/>
      <c r="AAG281" s="1"/>
      <c r="AAH281" s="1"/>
      <c r="AAI281" s="1"/>
      <c r="AAJ281" s="1"/>
      <c r="AAK281" s="1"/>
      <c r="AAL281" s="1"/>
      <c r="AAM281" s="1"/>
      <c r="AAN281" s="1"/>
      <c r="AAO281" s="1"/>
      <c r="AAP281" s="1"/>
      <c r="AAQ281" s="1"/>
      <c r="AAR281" s="1"/>
      <c r="AAS281" s="1"/>
      <c r="AAT281" s="1"/>
      <c r="AAU281" s="1"/>
      <c r="AAV281" s="1"/>
      <c r="AAW281" s="1"/>
      <c r="AAX281" s="1"/>
      <c r="AAY281" s="1"/>
      <c r="AAZ281" s="1"/>
      <c r="ABA281" s="1"/>
      <c r="ABB281" s="1"/>
      <c r="ABC281" s="1"/>
      <c r="ABD281" s="1"/>
      <c r="ABE281" s="1"/>
      <c r="ABF281" s="1"/>
      <c r="ABG281" s="1"/>
      <c r="ABH281" s="1"/>
      <c r="ABI281" s="1"/>
      <c r="ABJ281" s="1"/>
      <c r="ABK281" s="1"/>
      <c r="ABL281" s="1"/>
      <c r="ABM281" s="1"/>
      <c r="ABN281" s="1"/>
      <c r="ABO281" s="1"/>
      <c r="ABP281" s="1"/>
      <c r="ABQ281" s="1"/>
      <c r="ABR281" s="1"/>
      <c r="ABS281" s="1"/>
      <c r="ABT281" s="1"/>
      <c r="ABU281" s="1"/>
      <c r="ABV281" s="1"/>
      <c r="ABW281" s="1"/>
      <c r="ABX281" s="1"/>
      <c r="ABY281" s="1"/>
      <c r="ABZ281" s="1"/>
      <c r="ACA281" s="1"/>
      <c r="ACB281" s="1"/>
      <c r="ACC281" s="1"/>
      <c r="ACD281" s="1"/>
      <c r="ACE281" s="1"/>
      <c r="ACF281" s="1"/>
      <c r="ACG281" s="1"/>
      <c r="ACH281" s="1"/>
      <c r="ACI281" s="1"/>
      <c r="ACJ281" s="1"/>
      <c r="ACK281" s="1"/>
      <c r="ACL281" s="1"/>
      <c r="ACM281" s="1"/>
      <c r="ACN281" s="1"/>
      <c r="ACO281" s="1"/>
      <c r="ACP281" s="1"/>
      <c r="ACQ281" s="1"/>
      <c r="ACR281" s="1"/>
      <c r="ACS281" s="1"/>
      <c r="ACT281" s="1"/>
      <c r="ACU281" s="1"/>
      <c r="ACV281" s="1"/>
      <c r="ACW281" s="1"/>
      <c r="ACX281" s="1"/>
      <c r="ACY281" s="1"/>
      <c r="ACZ281" s="1"/>
      <c r="ADA281" s="1"/>
      <c r="ADB281" s="1"/>
      <c r="ADC281" s="1"/>
      <c r="ADD281" s="1"/>
      <c r="ADE281" s="1"/>
      <c r="ADF281" s="1"/>
      <c r="ADG281" s="1"/>
      <c r="ADH281" s="1"/>
      <c r="ADI281" s="1"/>
      <c r="ADJ281" s="1"/>
      <c r="ADK281" s="1"/>
      <c r="ADL281" s="1"/>
      <c r="ADM281" s="1"/>
      <c r="ADN281" s="1"/>
      <c r="ADO281" s="1"/>
      <c r="ADP281" s="1"/>
      <c r="ADQ281" s="1"/>
      <c r="ADR281" s="1"/>
      <c r="ADS281" s="1"/>
      <c r="ADT281" s="1"/>
      <c r="ADU281" s="1"/>
      <c r="ADV281" s="1"/>
      <c r="ADW281" s="1"/>
      <c r="ADX281" s="1"/>
      <c r="ADY281" s="1"/>
      <c r="ADZ281" s="1"/>
      <c r="AEA281" s="1"/>
      <c r="AEB281" s="1"/>
      <c r="AEC281" s="1"/>
      <c r="AED281" s="1"/>
      <c r="AEE281" s="1"/>
      <c r="AEF281" s="1"/>
      <c r="AEG281" s="1"/>
      <c r="AEH281" s="1"/>
      <c r="AEI281" s="1"/>
      <c r="AEJ281" s="1"/>
      <c r="AEK281" s="1"/>
      <c r="AEL281" s="1"/>
      <c r="AEM281" s="1"/>
      <c r="AEN281" s="1"/>
      <c r="AEO281" s="1"/>
      <c r="AEP281" s="1"/>
      <c r="AEQ281" s="1"/>
      <c r="AER281" s="1"/>
      <c r="AES281" s="1"/>
      <c r="AET281" s="1"/>
      <c r="AEU281" s="1"/>
      <c r="AEV281" s="1"/>
      <c r="AEW281" s="1"/>
      <c r="AEX281" s="1"/>
      <c r="AEY281" s="1"/>
      <c r="AEZ281" s="1"/>
      <c r="AFA281" s="1"/>
      <c r="AFB281" s="1"/>
      <c r="AFC281" s="1"/>
      <c r="AFD281" s="1"/>
      <c r="AFE281" s="1"/>
      <c r="AFF281" s="1"/>
      <c r="AFG281" s="1"/>
      <c r="AFH281" s="1"/>
      <c r="AFI281" s="1"/>
      <c r="AFJ281" s="1"/>
      <c r="AFK281" s="1"/>
      <c r="AFL281" s="1"/>
      <c r="AFM281" s="1"/>
      <c r="AFN281" s="1"/>
      <c r="AFO281" s="1"/>
      <c r="AFP281" s="1"/>
      <c r="AFQ281" s="1"/>
      <c r="AFR281" s="1"/>
      <c r="AFS281" s="1"/>
      <c r="AFT281" s="1"/>
      <c r="AFU281" s="1"/>
      <c r="AFV281" s="1"/>
      <c r="AFW281" s="1"/>
      <c r="AFX281" s="1"/>
      <c r="AFY281" s="1"/>
      <c r="AFZ281" s="1"/>
      <c r="AGA281" s="1"/>
      <c r="AGB281" s="1"/>
      <c r="AGC281" s="1"/>
      <c r="AGD281" s="1"/>
      <c r="AGE281" s="1"/>
      <c r="AGF281" s="1"/>
      <c r="AGG281" s="1"/>
      <c r="AGH281" s="1"/>
      <c r="AGI281" s="1"/>
      <c r="AGJ281" s="1"/>
      <c r="AGK281" s="1"/>
      <c r="AGL281" s="1"/>
      <c r="AGM281" s="1"/>
      <c r="AGN281" s="1"/>
      <c r="AGO281" s="1"/>
      <c r="AGP281" s="1"/>
      <c r="AGQ281" s="1"/>
      <c r="AGR281" s="1"/>
      <c r="AGS281" s="1"/>
      <c r="AGT281" s="1"/>
      <c r="AGU281" s="1"/>
      <c r="AGV281" s="1"/>
      <c r="AGW281" s="1"/>
      <c r="AGX281" s="1"/>
      <c r="AGY281" s="1"/>
      <c r="AGZ281" s="1"/>
      <c r="AHA281" s="1"/>
      <c r="AHB281" s="1"/>
      <c r="AHC281" s="1"/>
      <c r="AHD281" s="1"/>
      <c r="AHE281" s="1"/>
      <c r="AHF281" s="1"/>
      <c r="AHG281" s="1"/>
      <c r="AHH281" s="1"/>
      <c r="AHI281" s="1"/>
      <c r="AHJ281" s="1"/>
      <c r="AHK281" s="1"/>
      <c r="AHL281" s="1"/>
      <c r="AHM281" s="1"/>
      <c r="AHN281" s="1"/>
      <c r="AHO281" s="1"/>
      <c r="AHP281" s="1"/>
      <c r="AHQ281" s="1"/>
      <c r="AHR281" s="1"/>
      <c r="AHS281" s="1"/>
      <c r="AHT281" s="1"/>
      <c r="AHU281" s="1"/>
      <c r="AHV281" s="1"/>
      <c r="AHW281" s="1"/>
      <c r="AHX281" s="1"/>
      <c r="AHY281" s="1"/>
      <c r="AHZ281" s="1"/>
      <c r="AIA281" s="1"/>
      <c r="AIB281" s="1"/>
      <c r="AIC281" s="1"/>
      <c r="AID281" s="1"/>
      <c r="AIE281" s="1"/>
      <c r="AIF281" s="1"/>
      <c r="AIG281" s="1"/>
      <c r="AIH281" s="1"/>
      <c r="AII281" s="1"/>
      <c r="AIJ281" s="1"/>
      <c r="AIK281" s="1"/>
      <c r="AIL281" s="1"/>
      <c r="AIM281" s="1"/>
      <c r="AIN281" s="1"/>
      <c r="AIO281" s="1"/>
      <c r="AIP281" s="1"/>
      <c r="AIQ281" s="1"/>
      <c r="AIR281" s="1"/>
      <c r="AIS281" s="1"/>
      <c r="AIT281" s="1"/>
      <c r="AIU281" s="1"/>
      <c r="AIV281" s="1"/>
      <c r="AIW281" s="1"/>
      <c r="AIX281" s="1"/>
      <c r="AIY281" s="1"/>
      <c r="AIZ281" s="1"/>
      <c r="AJA281" s="1"/>
      <c r="AJB281" s="1"/>
      <c r="AJC281" s="1"/>
      <c r="AJD281" s="1"/>
      <c r="AJE281" s="1"/>
      <c r="AJF281" s="1"/>
      <c r="AJG281" s="1"/>
      <c r="AJH281" s="1"/>
      <c r="AJI281" s="1"/>
      <c r="AJJ281" s="1"/>
      <c r="AJK281" s="1"/>
      <c r="AJL281" s="1"/>
      <c r="AJM281" s="1"/>
      <c r="AJN281" s="1"/>
      <c r="AJO281" s="1"/>
      <c r="AJP281" s="1"/>
      <c r="AJQ281" s="1"/>
      <c r="AJR281" s="1"/>
      <c r="AJS281" s="1"/>
      <c r="AJT281" s="1"/>
      <c r="AJU281" s="1"/>
      <c r="AJV281" s="1"/>
      <c r="AJW281" s="1"/>
      <c r="AJX281" s="1"/>
      <c r="AJY281" s="1"/>
      <c r="AJZ281" s="1"/>
      <c r="AKA281" s="1"/>
      <c r="AKB281" s="1"/>
      <c r="AKC281" s="1"/>
      <c r="AKD281" s="1"/>
      <c r="AKE281" s="1"/>
      <c r="AKF281" s="1"/>
      <c r="AKG281" s="1"/>
      <c r="AKH281" s="1"/>
      <c r="AKI281" s="1"/>
      <c r="AKJ281" s="1"/>
      <c r="AKK281" s="1"/>
      <c r="AKL281" s="1"/>
      <c r="AKM281" s="1"/>
      <c r="AKN281" s="1"/>
      <c r="AKO281" s="1"/>
      <c r="AKP281" s="1"/>
      <c r="AKQ281" s="1"/>
      <c r="AKR281" s="1"/>
      <c r="AKS281" s="1"/>
      <c r="AKT281" s="1"/>
      <c r="AKU281" s="1"/>
      <c r="AKV281" s="1"/>
      <c r="AKW281" s="1"/>
      <c r="AKX281" s="1"/>
      <c r="AKY281" s="1"/>
      <c r="AKZ281" s="1"/>
      <c r="ALA281" s="1"/>
      <c r="ALB281" s="1"/>
      <c r="ALC281" s="1"/>
      <c r="ALD281" s="1"/>
      <c r="ALE281" s="1"/>
      <c r="ALF281" s="1"/>
      <c r="ALG281" s="1"/>
      <c r="ALH281" s="1"/>
      <c r="ALI281" s="1"/>
      <c r="ALJ281" s="1"/>
      <c r="ALK281" s="1"/>
      <c r="ALL281" s="1"/>
      <c r="ALM281" s="1"/>
      <c r="ALN281" s="1"/>
      <c r="ALO281" s="1"/>
      <c r="ALP281" s="1"/>
      <c r="ALQ281" s="1"/>
      <c r="ALR281" s="1"/>
      <c r="ALS281" s="1"/>
      <c r="ALT281" s="1"/>
      <c r="ALU281" s="1"/>
      <c r="ALV281" s="1"/>
      <c r="ALW281" s="1"/>
      <c r="ALX281" s="1"/>
      <c r="ALY281" s="1"/>
      <c r="ALZ281" s="1"/>
      <c r="AMA281" s="1"/>
      <c r="AMB281" s="1"/>
      <c r="AMC281" s="1"/>
      <c r="AMD281" s="1"/>
      <c r="AME281" s="1"/>
      <c r="AMF281" s="1"/>
      <c r="AMG281" s="1"/>
      <c r="AMH281" s="1"/>
      <c r="AMI281" s="1"/>
      <c r="AMJ281" s="1"/>
      <c r="AMK281" s="1"/>
    </row>
    <row r="282" spans="1:1025" s="53" customFormat="1">
      <c r="A282" s="1"/>
      <c r="B282" s="25" t="s">
        <v>1280</v>
      </c>
      <c r="C282" s="26" t="s">
        <v>1071</v>
      </c>
      <c r="D282" s="26">
        <v>9.44</v>
      </c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  <c r="JL282" s="1"/>
      <c r="JM282" s="1"/>
      <c r="JN282" s="1"/>
      <c r="JO282" s="1"/>
      <c r="JP282" s="1"/>
      <c r="JQ282" s="1"/>
      <c r="JR282" s="1"/>
      <c r="JS282" s="1"/>
      <c r="JT282" s="1"/>
      <c r="JU282" s="1"/>
      <c r="JV282" s="1"/>
      <c r="JW282" s="1"/>
      <c r="JX282" s="1"/>
      <c r="JY282" s="1"/>
      <c r="JZ282" s="1"/>
      <c r="KA282" s="1"/>
      <c r="KB282" s="1"/>
      <c r="KC282" s="1"/>
      <c r="KD282" s="1"/>
      <c r="KE282" s="1"/>
      <c r="KF282" s="1"/>
      <c r="KG282" s="1"/>
      <c r="KH282" s="1"/>
      <c r="KI282" s="1"/>
      <c r="KJ282" s="1"/>
      <c r="KK282" s="1"/>
      <c r="KL282" s="1"/>
      <c r="KM282" s="1"/>
      <c r="KN282" s="1"/>
      <c r="KO282" s="1"/>
      <c r="KP282" s="1"/>
      <c r="KQ282" s="1"/>
      <c r="KR282" s="1"/>
      <c r="KS282" s="1"/>
      <c r="KT282" s="1"/>
      <c r="KU282" s="1"/>
      <c r="KV282" s="1"/>
      <c r="KW282" s="1"/>
      <c r="KX282" s="1"/>
      <c r="KY282" s="1"/>
      <c r="KZ282" s="1"/>
      <c r="LA282" s="1"/>
      <c r="LB282" s="1"/>
      <c r="LC282" s="1"/>
      <c r="LD282" s="1"/>
      <c r="LE282" s="1"/>
      <c r="LF282" s="1"/>
      <c r="LG282" s="1"/>
      <c r="LH282" s="1"/>
      <c r="LI282" s="1"/>
      <c r="LJ282" s="1"/>
      <c r="LK282" s="1"/>
      <c r="LL282" s="1"/>
      <c r="LM282" s="1"/>
      <c r="LN282" s="1"/>
      <c r="LO282" s="1"/>
      <c r="LP282" s="1"/>
      <c r="LQ282" s="1"/>
      <c r="LR282" s="1"/>
      <c r="LS282" s="1"/>
      <c r="LT282" s="1"/>
      <c r="LU282" s="1"/>
      <c r="LV282" s="1"/>
      <c r="LW282" s="1"/>
      <c r="LX282" s="1"/>
      <c r="LY282" s="1"/>
      <c r="LZ282" s="1"/>
      <c r="MA282" s="1"/>
      <c r="MB282" s="1"/>
      <c r="MC282" s="1"/>
      <c r="MD282" s="1"/>
      <c r="ME282" s="1"/>
      <c r="MF282" s="1"/>
      <c r="MG282" s="1"/>
      <c r="MH282" s="1"/>
      <c r="MI282" s="1"/>
      <c r="MJ282" s="1"/>
      <c r="MK282" s="1"/>
      <c r="ML282" s="1"/>
      <c r="MM282" s="1"/>
      <c r="MN282" s="1"/>
      <c r="MO282" s="1"/>
      <c r="MP282" s="1"/>
      <c r="MQ282" s="1"/>
      <c r="MR282" s="1"/>
      <c r="MS282" s="1"/>
      <c r="MT282" s="1"/>
      <c r="MU282" s="1"/>
      <c r="MV282" s="1"/>
      <c r="MW282" s="1"/>
      <c r="MX282" s="1"/>
      <c r="MY282" s="1"/>
      <c r="MZ282" s="1"/>
      <c r="NA282" s="1"/>
      <c r="NB282" s="1"/>
      <c r="NC282" s="1"/>
      <c r="ND282" s="1"/>
      <c r="NE282" s="1"/>
      <c r="NF282" s="1"/>
      <c r="NG282" s="1"/>
      <c r="NH282" s="1"/>
      <c r="NI282" s="1"/>
      <c r="NJ282" s="1"/>
      <c r="NK282" s="1"/>
      <c r="NL282" s="1"/>
      <c r="NM282" s="1"/>
      <c r="NN282" s="1"/>
      <c r="NO282" s="1"/>
      <c r="NP282" s="1"/>
      <c r="NQ282" s="1"/>
      <c r="NR282" s="1"/>
      <c r="NS282" s="1"/>
      <c r="NT282" s="1"/>
      <c r="NU282" s="1"/>
      <c r="NV282" s="1"/>
      <c r="NW282" s="1"/>
      <c r="NX282" s="1"/>
      <c r="NY282" s="1"/>
      <c r="NZ282" s="1"/>
      <c r="OA282" s="1"/>
      <c r="OB282" s="1"/>
      <c r="OC282" s="1"/>
      <c r="OD282" s="1"/>
      <c r="OE282" s="1"/>
      <c r="OF282" s="1"/>
      <c r="OG282" s="1"/>
      <c r="OH282" s="1"/>
      <c r="OI282" s="1"/>
      <c r="OJ282" s="1"/>
      <c r="OK282" s="1"/>
      <c r="OL282" s="1"/>
      <c r="OM282" s="1"/>
      <c r="ON282" s="1"/>
      <c r="OO282" s="1"/>
      <c r="OP282" s="1"/>
      <c r="OQ282" s="1"/>
      <c r="OR282" s="1"/>
      <c r="OS282" s="1"/>
      <c r="OT282" s="1"/>
      <c r="OU282" s="1"/>
      <c r="OV282" s="1"/>
      <c r="OW282" s="1"/>
      <c r="OX282" s="1"/>
      <c r="OY282" s="1"/>
      <c r="OZ282" s="1"/>
      <c r="PA282" s="1"/>
      <c r="PB282" s="1"/>
      <c r="PC282" s="1"/>
      <c r="PD282" s="1"/>
      <c r="PE282" s="1"/>
      <c r="PF282" s="1"/>
      <c r="PG282" s="1"/>
      <c r="PH282" s="1"/>
      <c r="PI282" s="1"/>
      <c r="PJ282" s="1"/>
      <c r="PK282" s="1"/>
      <c r="PL282" s="1"/>
      <c r="PM282" s="1"/>
      <c r="PN282" s="1"/>
      <c r="PO282" s="1"/>
      <c r="PP282" s="1"/>
      <c r="PQ282" s="1"/>
      <c r="PR282" s="1"/>
      <c r="PS282" s="1"/>
      <c r="PT282" s="1"/>
      <c r="PU282" s="1"/>
      <c r="PV282" s="1"/>
      <c r="PW282" s="1"/>
      <c r="PX282" s="1"/>
      <c r="PY282" s="1"/>
      <c r="PZ282" s="1"/>
      <c r="QA282" s="1"/>
      <c r="QB282" s="1"/>
      <c r="QC282" s="1"/>
      <c r="QD282" s="1"/>
      <c r="QE282" s="1"/>
      <c r="QF282" s="1"/>
      <c r="QG282" s="1"/>
      <c r="QH282" s="1"/>
      <c r="QI282" s="1"/>
      <c r="QJ282" s="1"/>
      <c r="QK282" s="1"/>
      <c r="QL282" s="1"/>
      <c r="QM282" s="1"/>
      <c r="QN282" s="1"/>
      <c r="QO282" s="1"/>
      <c r="QP282" s="1"/>
      <c r="QQ282" s="1"/>
      <c r="QR282" s="1"/>
      <c r="QS282" s="1"/>
      <c r="QT282" s="1"/>
      <c r="QU282" s="1"/>
      <c r="QV282" s="1"/>
      <c r="QW282" s="1"/>
      <c r="QX282" s="1"/>
      <c r="QY282" s="1"/>
      <c r="QZ282" s="1"/>
      <c r="RA282" s="1"/>
      <c r="RB282" s="1"/>
      <c r="RC282" s="1"/>
      <c r="RD282" s="1"/>
      <c r="RE282" s="1"/>
      <c r="RF282" s="1"/>
      <c r="RG282" s="1"/>
      <c r="RH282" s="1"/>
      <c r="RI282" s="1"/>
      <c r="RJ282" s="1"/>
      <c r="RK282" s="1"/>
      <c r="RL282" s="1"/>
      <c r="RM282" s="1"/>
      <c r="RN282" s="1"/>
      <c r="RO282" s="1"/>
      <c r="RP282" s="1"/>
      <c r="RQ282" s="1"/>
      <c r="RR282" s="1"/>
      <c r="RS282" s="1"/>
      <c r="RT282" s="1"/>
      <c r="RU282" s="1"/>
      <c r="RV282" s="1"/>
      <c r="RW282" s="1"/>
      <c r="RX282" s="1"/>
      <c r="RY282" s="1"/>
      <c r="RZ282" s="1"/>
      <c r="SA282" s="1"/>
      <c r="SB282" s="1"/>
      <c r="SC282" s="1"/>
      <c r="SD282" s="1"/>
      <c r="SE282" s="1"/>
      <c r="SF282" s="1"/>
      <c r="SG282" s="1"/>
      <c r="SH282" s="1"/>
      <c r="SI282" s="1"/>
      <c r="SJ282" s="1"/>
      <c r="SK282" s="1"/>
      <c r="SL282" s="1"/>
      <c r="SM282" s="1"/>
      <c r="SN282" s="1"/>
      <c r="SO282" s="1"/>
      <c r="SP282" s="1"/>
      <c r="SQ282" s="1"/>
      <c r="SR282" s="1"/>
      <c r="SS282" s="1"/>
      <c r="ST282" s="1"/>
      <c r="SU282" s="1"/>
      <c r="SV282" s="1"/>
      <c r="SW282" s="1"/>
      <c r="SX282" s="1"/>
      <c r="SY282" s="1"/>
      <c r="SZ282" s="1"/>
      <c r="TA282" s="1"/>
      <c r="TB282" s="1"/>
      <c r="TC282" s="1"/>
      <c r="TD282" s="1"/>
      <c r="TE282" s="1"/>
      <c r="TF282" s="1"/>
      <c r="TG282" s="1"/>
      <c r="TH282" s="1"/>
      <c r="TI282" s="1"/>
      <c r="TJ282" s="1"/>
      <c r="TK282" s="1"/>
      <c r="TL282" s="1"/>
      <c r="TM282" s="1"/>
      <c r="TN282" s="1"/>
      <c r="TO282" s="1"/>
      <c r="TP282" s="1"/>
      <c r="TQ282" s="1"/>
      <c r="TR282" s="1"/>
      <c r="TS282" s="1"/>
      <c r="TT282" s="1"/>
      <c r="TU282" s="1"/>
      <c r="TV282" s="1"/>
      <c r="TW282" s="1"/>
      <c r="TX282" s="1"/>
      <c r="TY282" s="1"/>
      <c r="TZ282" s="1"/>
      <c r="UA282" s="1"/>
      <c r="UB282" s="1"/>
      <c r="UC282" s="1"/>
      <c r="UD282" s="1"/>
      <c r="UE282" s="1"/>
      <c r="UF282" s="1"/>
      <c r="UG282" s="1"/>
      <c r="UH282" s="1"/>
      <c r="UI282" s="1"/>
      <c r="UJ282" s="1"/>
      <c r="UK282" s="1"/>
      <c r="UL282" s="1"/>
      <c r="UM282" s="1"/>
      <c r="UN282" s="1"/>
      <c r="UO282" s="1"/>
      <c r="UP282" s="1"/>
      <c r="UQ282" s="1"/>
      <c r="UR282" s="1"/>
      <c r="US282" s="1"/>
      <c r="UT282" s="1"/>
      <c r="UU282" s="1"/>
      <c r="UV282" s="1"/>
      <c r="UW282" s="1"/>
      <c r="UX282" s="1"/>
      <c r="UY282" s="1"/>
      <c r="UZ282" s="1"/>
      <c r="VA282" s="1"/>
      <c r="VB282" s="1"/>
      <c r="VC282" s="1"/>
      <c r="VD282" s="1"/>
      <c r="VE282" s="1"/>
      <c r="VF282" s="1"/>
      <c r="VG282" s="1"/>
      <c r="VH282" s="1"/>
      <c r="VI282" s="1"/>
      <c r="VJ282" s="1"/>
      <c r="VK282" s="1"/>
      <c r="VL282" s="1"/>
      <c r="VM282" s="1"/>
      <c r="VN282" s="1"/>
      <c r="VO282" s="1"/>
      <c r="VP282" s="1"/>
      <c r="VQ282" s="1"/>
      <c r="VR282" s="1"/>
      <c r="VS282" s="1"/>
      <c r="VT282" s="1"/>
      <c r="VU282" s="1"/>
      <c r="VV282" s="1"/>
      <c r="VW282" s="1"/>
      <c r="VX282" s="1"/>
      <c r="VY282" s="1"/>
      <c r="VZ282" s="1"/>
      <c r="WA282" s="1"/>
      <c r="WB282" s="1"/>
      <c r="WC282" s="1"/>
      <c r="WD282" s="1"/>
      <c r="WE282" s="1"/>
      <c r="WF282" s="1"/>
      <c r="WG282" s="1"/>
      <c r="WH282" s="1"/>
      <c r="WI282" s="1"/>
      <c r="WJ282" s="1"/>
      <c r="WK282" s="1"/>
      <c r="WL282" s="1"/>
      <c r="WM282" s="1"/>
      <c r="WN282" s="1"/>
      <c r="WO282" s="1"/>
      <c r="WP282" s="1"/>
      <c r="WQ282" s="1"/>
      <c r="WR282" s="1"/>
      <c r="WS282" s="1"/>
      <c r="WT282" s="1"/>
      <c r="WU282" s="1"/>
      <c r="WV282" s="1"/>
      <c r="WW282" s="1"/>
      <c r="WX282" s="1"/>
      <c r="WY282" s="1"/>
      <c r="WZ282" s="1"/>
      <c r="XA282" s="1"/>
      <c r="XB282" s="1"/>
      <c r="XC282" s="1"/>
      <c r="XD282" s="1"/>
      <c r="XE282" s="1"/>
      <c r="XF282" s="1"/>
      <c r="XG282" s="1"/>
      <c r="XH282" s="1"/>
      <c r="XI282" s="1"/>
      <c r="XJ282" s="1"/>
      <c r="XK282" s="1"/>
      <c r="XL282" s="1"/>
      <c r="XM282" s="1"/>
      <c r="XN282" s="1"/>
      <c r="XO282" s="1"/>
      <c r="XP282" s="1"/>
      <c r="XQ282" s="1"/>
      <c r="XR282" s="1"/>
      <c r="XS282" s="1"/>
      <c r="XT282" s="1"/>
      <c r="XU282" s="1"/>
      <c r="XV282" s="1"/>
      <c r="XW282" s="1"/>
      <c r="XX282" s="1"/>
      <c r="XY282" s="1"/>
      <c r="XZ282" s="1"/>
      <c r="YA282" s="1"/>
      <c r="YB282" s="1"/>
      <c r="YC282" s="1"/>
      <c r="YD282" s="1"/>
      <c r="YE282" s="1"/>
      <c r="YF282" s="1"/>
      <c r="YG282" s="1"/>
      <c r="YH282" s="1"/>
      <c r="YI282" s="1"/>
      <c r="YJ282" s="1"/>
      <c r="YK282" s="1"/>
      <c r="YL282" s="1"/>
      <c r="YM282" s="1"/>
      <c r="YN282" s="1"/>
      <c r="YO282" s="1"/>
      <c r="YP282" s="1"/>
      <c r="YQ282" s="1"/>
      <c r="YR282" s="1"/>
      <c r="YS282" s="1"/>
      <c r="YT282" s="1"/>
      <c r="YU282" s="1"/>
      <c r="YV282" s="1"/>
      <c r="YW282" s="1"/>
      <c r="YX282" s="1"/>
      <c r="YY282" s="1"/>
      <c r="YZ282" s="1"/>
      <c r="ZA282" s="1"/>
      <c r="ZB282" s="1"/>
      <c r="ZC282" s="1"/>
      <c r="ZD282" s="1"/>
      <c r="ZE282" s="1"/>
      <c r="ZF282" s="1"/>
      <c r="ZG282" s="1"/>
      <c r="ZH282" s="1"/>
      <c r="ZI282" s="1"/>
      <c r="ZJ282" s="1"/>
      <c r="ZK282" s="1"/>
      <c r="ZL282" s="1"/>
      <c r="ZM282" s="1"/>
      <c r="ZN282" s="1"/>
      <c r="ZO282" s="1"/>
      <c r="ZP282" s="1"/>
      <c r="ZQ282" s="1"/>
      <c r="ZR282" s="1"/>
      <c r="ZS282" s="1"/>
      <c r="ZT282" s="1"/>
      <c r="ZU282" s="1"/>
      <c r="ZV282" s="1"/>
      <c r="ZW282" s="1"/>
      <c r="ZX282" s="1"/>
      <c r="ZY282" s="1"/>
      <c r="ZZ282" s="1"/>
      <c r="AAA282" s="1"/>
      <c r="AAB282" s="1"/>
      <c r="AAC282" s="1"/>
      <c r="AAD282" s="1"/>
      <c r="AAE282" s="1"/>
      <c r="AAF282" s="1"/>
      <c r="AAG282" s="1"/>
      <c r="AAH282" s="1"/>
      <c r="AAI282" s="1"/>
      <c r="AAJ282" s="1"/>
      <c r="AAK282" s="1"/>
      <c r="AAL282" s="1"/>
      <c r="AAM282" s="1"/>
      <c r="AAN282" s="1"/>
      <c r="AAO282" s="1"/>
      <c r="AAP282" s="1"/>
      <c r="AAQ282" s="1"/>
      <c r="AAR282" s="1"/>
      <c r="AAS282" s="1"/>
      <c r="AAT282" s="1"/>
      <c r="AAU282" s="1"/>
      <c r="AAV282" s="1"/>
      <c r="AAW282" s="1"/>
      <c r="AAX282" s="1"/>
      <c r="AAY282" s="1"/>
      <c r="AAZ282" s="1"/>
      <c r="ABA282" s="1"/>
      <c r="ABB282" s="1"/>
      <c r="ABC282" s="1"/>
      <c r="ABD282" s="1"/>
      <c r="ABE282" s="1"/>
      <c r="ABF282" s="1"/>
      <c r="ABG282" s="1"/>
      <c r="ABH282" s="1"/>
      <c r="ABI282" s="1"/>
      <c r="ABJ282" s="1"/>
      <c r="ABK282" s="1"/>
      <c r="ABL282" s="1"/>
      <c r="ABM282" s="1"/>
      <c r="ABN282" s="1"/>
      <c r="ABO282" s="1"/>
      <c r="ABP282" s="1"/>
      <c r="ABQ282" s="1"/>
      <c r="ABR282" s="1"/>
      <c r="ABS282" s="1"/>
      <c r="ABT282" s="1"/>
      <c r="ABU282" s="1"/>
      <c r="ABV282" s="1"/>
      <c r="ABW282" s="1"/>
      <c r="ABX282" s="1"/>
      <c r="ABY282" s="1"/>
      <c r="ABZ282" s="1"/>
      <c r="ACA282" s="1"/>
      <c r="ACB282" s="1"/>
      <c r="ACC282" s="1"/>
      <c r="ACD282" s="1"/>
      <c r="ACE282" s="1"/>
      <c r="ACF282" s="1"/>
      <c r="ACG282" s="1"/>
      <c r="ACH282" s="1"/>
      <c r="ACI282" s="1"/>
      <c r="ACJ282" s="1"/>
      <c r="ACK282" s="1"/>
      <c r="ACL282" s="1"/>
      <c r="ACM282" s="1"/>
      <c r="ACN282" s="1"/>
      <c r="ACO282" s="1"/>
      <c r="ACP282" s="1"/>
      <c r="ACQ282" s="1"/>
      <c r="ACR282" s="1"/>
      <c r="ACS282" s="1"/>
      <c r="ACT282" s="1"/>
      <c r="ACU282" s="1"/>
      <c r="ACV282" s="1"/>
      <c r="ACW282" s="1"/>
      <c r="ACX282" s="1"/>
      <c r="ACY282" s="1"/>
      <c r="ACZ282" s="1"/>
      <c r="ADA282" s="1"/>
      <c r="ADB282" s="1"/>
      <c r="ADC282" s="1"/>
      <c r="ADD282" s="1"/>
      <c r="ADE282" s="1"/>
      <c r="ADF282" s="1"/>
      <c r="ADG282" s="1"/>
      <c r="ADH282" s="1"/>
      <c r="ADI282" s="1"/>
      <c r="ADJ282" s="1"/>
      <c r="ADK282" s="1"/>
      <c r="ADL282" s="1"/>
      <c r="ADM282" s="1"/>
      <c r="ADN282" s="1"/>
      <c r="ADO282" s="1"/>
      <c r="ADP282" s="1"/>
      <c r="ADQ282" s="1"/>
      <c r="ADR282" s="1"/>
      <c r="ADS282" s="1"/>
      <c r="ADT282" s="1"/>
      <c r="ADU282" s="1"/>
      <c r="ADV282" s="1"/>
      <c r="ADW282" s="1"/>
      <c r="ADX282" s="1"/>
      <c r="ADY282" s="1"/>
      <c r="ADZ282" s="1"/>
      <c r="AEA282" s="1"/>
      <c r="AEB282" s="1"/>
      <c r="AEC282" s="1"/>
      <c r="AED282" s="1"/>
      <c r="AEE282" s="1"/>
      <c r="AEF282" s="1"/>
      <c r="AEG282" s="1"/>
      <c r="AEH282" s="1"/>
      <c r="AEI282" s="1"/>
      <c r="AEJ282" s="1"/>
      <c r="AEK282" s="1"/>
      <c r="AEL282" s="1"/>
      <c r="AEM282" s="1"/>
      <c r="AEN282" s="1"/>
      <c r="AEO282" s="1"/>
      <c r="AEP282" s="1"/>
      <c r="AEQ282" s="1"/>
      <c r="AER282" s="1"/>
      <c r="AES282" s="1"/>
      <c r="AET282" s="1"/>
      <c r="AEU282" s="1"/>
      <c r="AEV282" s="1"/>
      <c r="AEW282" s="1"/>
      <c r="AEX282" s="1"/>
      <c r="AEY282" s="1"/>
      <c r="AEZ282" s="1"/>
      <c r="AFA282" s="1"/>
      <c r="AFB282" s="1"/>
      <c r="AFC282" s="1"/>
      <c r="AFD282" s="1"/>
      <c r="AFE282" s="1"/>
      <c r="AFF282" s="1"/>
      <c r="AFG282" s="1"/>
      <c r="AFH282" s="1"/>
      <c r="AFI282" s="1"/>
      <c r="AFJ282" s="1"/>
      <c r="AFK282" s="1"/>
      <c r="AFL282" s="1"/>
      <c r="AFM282" s="1"/>
      <c r="AFN282" s="1"/>
      <c r="AFO282" s="1"/>
      <c r="AFP282" s="1"/>
      <c r="AFQ282" s="1"/>
      <c r="AFR282" s="1"/>
      <c r="AFS282" s="1"/>
      <c r="AFT282" s="1"/>
      <c r="AFU282" s="1"/>
      <c r="AFV282" s="1"/>
      <c r="AFW282" s="1"/>
      <c r="AFX282" s="1"/>
      <c r="AFY282" s="1"/>
      <c r="AFZ282" s="1"/>
      <c r="AGA282" s="1"/>
      <c r="AGB282" s="1"/>
      <c r="AGC282" s="1"/>
      <c r="AGD282" s="1"/>
      <c r="AGE282" s="1"/>
      <c r="AGF282" s="1"/>
      <c r="AGG282" s="1"/>
      <c r="AGH282" s="1"/>
      <c r="AGI282" s="1"/>
      <c r="AGJ282" s="1"/>
      <c r="AGK282" s="1"/>
      <c r="AGL282" s="1"/>
      <c r="AGM282" s="1"/>
      <c r="AGN282" s="1"/>
      <c r="AGO282" s="1"/>
      <c r="AGP282" s="1"/>
      <c r="AGQ282" s="1"/>
      <c r="AGR282" s="1"/>
      <c r="AGS282" s="1"/>
      <c r="AGT282" s="1"/>
      <c r="AGU282" s="1"/>
      <c r="AGV282" s="1"/>
      <c r="AGW282" s="1"/>
      <c r="AGX282" s="1"/>
      <c r="AGY282" s="1"/>
      <c r="AGZ282" s="1"/>
      <c r="AHA282" s="1"/>
      <c r="AHB282" s="1"/>
      <c r="AHC282" s="1"/>
      <c r="AHD282" s="1"/>
      <c r="AHE282" s="1"/>
      <c r="AHF282" s="1"/>
      <c r="AHG282" s="1"/>
      <c r="AHH282" s="1"/>
      <c r="AHI282" s="1"/>
      <c r="AHJ282" s="1"/>
      <c r="AHK282" s="1"/>
      <c r="AHL282" s="1"/>
      <c r="AHM282" s="1"/>
      <c r="AHN282" s="1"/>
      <c r="AHO282" s="1"/>
      <c r="AHP282" s="1"/>
      <c r="AHQ282" s="1"/>
      <c r="AHR282" s="1"/>
      <c r="AHS282" s="1"/>
      <c r="AHT282" s="1"/>
      <c r="AHU282" s="1"/>
      <c r="AHV282" s="1"/>
      <c r="AHW282" s="1"/>
      <c r="AHX282" s="1"/>
      <c r="AHY282" s="1"/>
      <c r="AHZ282" s="1"/>
      <c r="AIA282" s="1"/>
      <c r="AIB282" s="1"/>
      <c r="AIC282" s="1"/>
      <c r="AID282" s="1"/>
      <c r="AIE282" s="1"/>
      <c r="AIF282" s="1"/>
      <c r="AIG282" s="1"/>
      <c r="AIH282" s="1"/>
      <c r="AII282" s="1"/>
      <c r="AIJ282" s="1"/>
      <c r="AIK282" s="1"/>
      <c r="AIL282" s="1"/>
      <c r="AIM282" s="1"/>
      <c r="AIN282" s="1"/>
      <c r="AIO282" s="1"/>
      <c r="AIP282" s="1"/>
      <c r="AIQ282" s="1"/>
      <c r="AIR282" s="1"/>
      <c r="AIS282" s="1"/>
      <c r="AIT282" s="1"/>
      <c r="AIU282" s="1"/>
      <c r="AIV282" s="1"/>
      <c r="AIW282" s="1"/>
      <c r="AIX282" s="1"/>
      <c r="AIY282" s="1"/>
      <c r="AIZ282" s="1"/>
      <c r="AJA282" s="1"/>
      <c r="AJB282" s="1"/>
      <c r="AJC282" s="1"/>
      <c r="AJD282" s="1"/>
      <c r="AJE282" s="1"/>
      <c r="AJF282" s="1"/>
      <c r="AJG282" s="1"/>
      <c r="AJH282" s="1"/>
      <c r="AJI282" s="1"/>
      <c r="AJJ282" s="1"/>
      <c r="AJK282" s="1"/>
      <c r="AJL282" s="1"/>
      <c r="AJM282" s="1"/>
      <c r="AJN282" s="1"/>
      <c r="AJO282" s="1"/>
      <c r="AJP282" s="1"/>
      <c r="AJQ282" s="1"/>
      <c r="AJR282" s="1"/>
      <c r="AJS282" s="1"/>
      <c r="AJT282" s="1"/>
      <c r="AJU282" s="1"/>
      <c r="AJV282" s="1"/>
      <c r="AJW282" s="1"/>
      <c r="AJX282" s="1"/>
      <c r="AJY282" s="1"/>
      <c r="AJZ282" s="1"/>
      <c r="AKA282" s="1"/>
      <c r="AKB282" s="1"/>
      <c r="AKC282" s="1"/>
      <c r="AKD282" s="1"/>
      <c r="AKE282" s="1"/>
      <c r="AKF282" s="1"/>
      <c r="AKG282" s="1"/>
      <c r="AKH282" s="1"/>
      <c r="AKI282" s="1"/>
      <c r="AKJ282" s="1"/>
      <c r="AKK282" s="1"/>
      <c r="AKL282" s="1"/>
      <c r="AKM282" s="1"/>
      <c r="AKN282" s="1"/>
      <c r="AKO282" s="1"/>
      <c r="AKP282" s="1"/>
      <c r="AKQ282" s="1"/>
      <c r="AKR282" s="1"/>
      <c r="AKS282" s="1"/>
      <c r="AKT282" s="1"/>
      <c r="AKU282" s="1"/>
      <c r="AKV282" s="1"/>
      <c r="AKW282" s="1"/>
      <c r="AKX282" s="1"/>
      <c r="AKY282" s="1"/>
      <c r="AKZ282" s="1"/>
      <c r="ALA282" s="1"/>
      <c r="ALB282" s="1"/>
      <c r="ALC282" s="1"/>
      <c r="ALD282" s="1"/>
      <c r="ALE282" s="1"/>
      <c r="ALF282" s="1"/>
      <c r="ALG282" s="1"/>
      <c r="ALH282" s="1"/>
      <c r="ALI282" s="1"/>
      <c r="ALJ282" s="1"/>
      <c r="ALK282" s="1"/>
      <c r="ALL282" s="1"/>
      <c r="ALM282" s="1"/>
      <c r="ALN282" s="1"/>
      <c r="ALO282" s="1"/>
      <c r="ALP282" s="1"/>
      <c r="ALQ282" s="1"/>
      <c r="ALR282" s="1"/>
      <c r="ALS282" s="1"/>
      <c r="ALT282" s="1"/>
      <c r="ALU282" s="1"/>
      <c r="ALV282" s="1"/>
      <c r="ALW282" s="1"/>
      <c r="ALX282" s="1"/>
      <c r="ALY282" s="1"/>
      <c r="ALZ282" s="1"/>
      <c r="AMA282" s="1"/>
      <c r="AMB282" s="1"/>
      <c r="AMC282" s="1"/>
      <c r="AMD282" s="1"/>
      <c r="AME282" s="1"/>
      <c r="AMF282" s="1"/>
      <c r="AMG282" s="1"/>
      <c r="AMH282" s="1"/>
      <c r="AMI282" s="1"/>
      <c r="AMJ282" s="1"/>
      <c r="AMK282" s="1"/>
    </row>
    <row r="283" spans="1:1025" s="53" customFormat="1">
      <c r="A283" s="1"/>
      <c r="B283" s="25">
        <v>146</v>
      </c>
      <c r="C283" s="26" t="s">
        <v>1281</v>
      </c>
      <c r="D283" s="26">
        <v>8.11</v>
      </c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  <c r="JL283" s="1"/>
      <c r="JM283" s="1"/>
      <c r="JN283" s="1"/>
      <c r="JO283" s="1"/>
      <c r="JP283" s="1"/>
      <c r="JQ283" s="1"/>
      <c r="JR283" s="1"/>
      <c r="JS283" s="1"/>
      <c r="JT283" s="1"/>
      <c r="JU283" s="1"/>
      <c r="JV283" s="1"/>
      <c r="JW283" s="1"/>
      <c r="JX283" s="1"/>
      <c r="JY283" s="1"/>
      <c r="JZ283" s="1"/>
      <c r="KA283" s="1"/>
      <c r="KB283" s="1"/>
      <c r="KC283" s="1"/>
      <c r="KD283" s="1"/>
      <c r="KE283" s="1"/>
      <c r="KF283" s="1"/>
      <c r="KG283" s="1"/>
      <c r="KH283" s="1"/>
      <c r="KI283" s="1"/>
      <c r="KJ283" s="1"/>
      <c r="KK283" s="1"/>
      <c r="KL283" s="1"/>
      <c r="KM283" s="1"/>
      <c r="KN283" s="1"/>
      <c r="KO283" s="1"/>
      <c r="KP283" s="1"/>
      <c r="KQ283" s="1"/>
      <c r="KR283" s="1"/>
      <c r="KS283" s="1"/>
      <c r="KT283" s="1"/>
      <c r="KU283" s="1"/>
      <c r="KV283" s="1"/>
      <c r="KW283" s="1"/>
      <c r="KX283" s="1"/>
      <c r="KY283" s="1"/>
      <c r="KZ283" s="1"/>
      <c r="LA283" s="1"/>
      <c r="LB283" s="1"/>
      <c r="LC283" s="1"/>
      <c r="LD283" s="1"/>
      <c r="LE283" s="1"/>
      <c r="LF283" s="1"/>
      <c r="LG283" s="1"/>
      <c r="LH283" s="1"/>
      <c r="LI283" s="1"/>
      <c r="LJ283" s="1"/>
      <c r="LK283" s="1"/>
      <c r="LL283" s="1"/>
      <c r="LM283" s="1"/>
      <c r="LN283" s="1"/>
      <c r="LO283" s="1"/>
      <c r="LP283" s="1"/>
      <c r="LQ283" s="1"/>
      <c r="LR283" s="1"/>
      <c r="LS283" s="1"/>
      <c r="LT283" s="1"/>
      <c r="LU283" s="1"/>
      <c r="LV283" s="1"/>
      <c r="LW283" s="1"/>
      <c r="LX283" s="1"/>
      <c r="LY283" s="1"/>
      <c r="LZ283" s="1"/>
      <c r="MA283" s="1"/>
      <c r="MB283" s="1"/>
      <c r="MC283" s="1"/>
      <c r="MD283" s="1"/>
      <c r="ME283" s="1"/>
      <c r="MF283" s="1"/>
      <c r="MG283" s="1"/>
      <c r="MH283" s="1"/>
      <c r="MI283" s="1"/>
      <c r="MJ283" s="1"/>
      <c r="MK283" s="1"/>
      <c r="ML283" s="1"/>
      <c r="MM283" s="1"/>
      <c r="MN283" s="1"/>
      <c r="MO283" s="1"/>
      <c r="MP283" s="1"/>
      <c r="MQ283" s="1"/>
      <c r="MR283" s="1"/>
      <c r="MS283" s="1"/>
      <c r="MT283" s="1"/>
      <c r="MU283" s="1"/>
      <c r="MV283" s="1"/>
      <c r="MW283" s="1"/>
      <c r="MX283" s="1"/>
      <c r="MY283" s="1"/>
      <c r="MZ283" s="1"/>
      <c r="NA283" s="1"/>
      <c r="NB283" s="1"/>
      <c r="NC283" s="1"/>
      <c r="ND283" s="1"/>
      <c r="NE283" s="1"/>
      <c r="NF283" s="1"/>
      <c r="NG283" s="1"/>
      <c r="NH283" s="1"/>
      <c r="NI283" s="1"/>
      <c r="NJ283" s="1"/>
      <c r="NK283" s="1"/>
      <c r="NL283" s="1"/>
      <c r="NM283" s="1"/>
      <c r="NN283" s="1"/>
      <c r="NO283" s="1"/>
      <c r="NP283" s="1"/>
      <c r="NQ283" s="1"/>
      <c r="NR283" s="1"/>
      <c r="NS283" s="1"/>
      <c r="NT283" s="1"/>
      <c r="NU283" s="1"/>
      <c r="NV283" s="1"/>
      <c r="NW283" s="1"/>
      <c r="NX283" s="1"/>
      <c r="NY283" s="1"/>
      <c r="NZ283" s="1"/>
      <c r="OA283" s="1"/>
      <c r="OB283" s="1"/>
      <c r="OC283" s="1"/>
      <c r="OD283" s="1"/>
      <c r="OE283" s="1"/>
      <c r="OF283" s="1"/>
      <c r="OG283" s="1"/>
      <c r="OH283" s="1"/>
      <c r="OI283" s="1"/>
      <c r="OJ283" s="1"/>
      <c r="OK283" s="1"/>
      <c r="OL283" s="1"/>
      <c r="OM283" s="1"/>
      <c r="ON283" s="1"/>
      <c r="OO283" s="1"/>
      <c r="OP283" s="1"/>
      <c r="OQ283" s="1"/>
      <c r="OR283" s="1"/>
      <c r="OS283" s="1"/>
      <c r="OT283" s="1"/>
      <c r="OU283" s="1"/>
      <c r="OV283" s="1"/>
      <c r="OW283" s="1"/>
      <c r="OX283" s="1"/>
      <c r="OY283" s="1"/>
      <c r="OZ283" s="1"/>
      <c r="PA283" s="1"/>
      <c r="PB283" s="1"/>
      <c r="PC283" s="1"/>
      <c r="PD283" s="1"/>
      <c r="PE283" s="1"/>
      <c r="PF283" s="1"/>
      <c r="PG283" s="1"/>
      <c r="PH283" s="1"/>
      <c r="PI283" s="1"/>
      <c r="PJ283" s="1"/>
      <c r="PK283" s="1"/>
      <c r="PL283" s="1"/>
      <c r="PM283" s="1"/>
      <c r="PN283" s="1"/>
      <c r="PO283" s="1"/>
      <c r="PP283" s="1"/>
      <c r="PQ283" s="1"/>
      <c r="PR283" s="1"/>
      <c r="PS283" s="1"/>
      <c r="PT283" s="1"/>
      <c r="PU283" s="1"/>
      <c r="PV283" s="1"/>
      <c r="PW283" s="1"/>
      <c r="PX283" s="1"/>
      <c r="PY283" s="1"/>
      <c r="PZ283" s="1"/>
      <c r="QA283" s="1"/>
      <c r="QB283" s="1"/>
      <c r="QC283" s="1"/>
      <c r="QD283" s="1"/>
      <c r="QE283" s="1"/>
      <c r="QF283" s="1"/>
      <c r="QG283" s="1"/>
      <c r="QH283" s="1"/>
      <c r="QI283" s="1"/>
      <c r="QJ283" s="1"/>
      <c r="QK283" s="1"/>
      <c r="QL283" s="1"/>
      <c r="QM283" s="1"/>
      <c r="QN283" s="1"/>
      <c r="QO283" s="1"/>
      <c r="QP283" s="1"/>
      <c r="QQ283" s="1"/>
      <c r="QR283" s="1"/>
      <c r="QS283" s="1"/>
      <c r="QT283" s="1"/>
      <c r="QU283" s="1"/>
      <c r="QV283" s="1"/>
      <c r="QW283" s="1"/>
      <c r="QX283" s="1"/>
      <c r="QY283" s="1"/>
      <c r="QZ283" s="1"/>
      <c r="RA283" s="1"/>
      <c r="RB283" s="1"/>
      <c r="RC283" s="1"/>
      <c r="RD283" s="1"/>
      <c r="RE283" s="1"/>
      <c r="RF283" s="1"/>
      <c r="RG283" s="1"/>
      <c r="RH283" s="1"/>
      <c r="RI283" s="1"/>
      <c r="RJ283" s="1"/>
      <c r="RK283" s="1"/>
      <c r="RL283" s="1"/>
      <c r="RM283" s="1"/>
      <c r="RN283" s="1"/>
      <c r="RO283" s="1"/>
      <c r="RP283" s="1"/>
      <c r="RQ283" s="1"/>
      <c r="RR283" s="1"/>
      <c r="RS283" s="1"/>
      <c r="RT283" s="1"/>
      <c r="RU283" s="1"/>
      <c r="RV283" s="1"/>
      <c r="RW283" s="1"/>
      <c r="RX283" s="1"/>
      <c r="RY283" s="1"/>
      <c r="RZ283" s="1"/>
      <c r="SA283" s="1"/>
      <c r="SB283" s="1"/>
      <c r="SC283" s="1"/>
      <c r="SD283" s="1"/>
      <c r="SE283" s="1"/>
      <c r="SF283" s="1"/>
      <c r="SG283" s="1"/>
      <c r="SH283" s="1"/>
      <c r="SI283" s="1"/>
      <c r="SJ283" s="1"/>
      <c r="SK283" s="1"/>
      <c r="SL283" s="1"/>
      <c r="SM283" s="1"/>
      <c r="SN283" s="1"/>
      <c r="SO283" s="1"/>
      <c r="SP283" s="1"/>
      <c r="SQ283" s="1"/>
      <c r="SR283" s="1"/>
      <c r="SS283" s="1"/>
      <c r="ST283" s="1"/>
      <c r="SU283" s="1"/>
      <c r="SV283" s="1"/>
      <c r="SW283" s="1"/>
      <c r="SX283" s="1"/>
      <c r="SY283" s="1"/>
      <c r="SZ283" s="1"/>
      <c r="TA283" s="1"/>
      <c r="TB283" s="1"/>
      <c r="TC283" s="1"/>
      <c r="TD283" s="1"/>
      <c r="TE283" s="1"/>
      <c r="TF283" s="1"/>
      <c r="TG283" s="1"/>
      <c r="TH283" s="1"/>
      <c r="TI283" s="1"/>
      <c r="TJ283" s="1"/>
      <c r="TK283" s="1"/>
      <c r="TL283" s="1"/>
      <c r="TM283" s="1"/>
      <c r="TN283" s="1"/>
      <c r="TO283" s="1"/>
      <c r="TP283" s="1"/>
      <c r="TQ283" s="1"/>
      <c r="TR283" s="1"/>
      <c r="TS283" s="1"/>
      <c r="TT283" s="1"/>
      <c r="TU283" s="1"/>
      <c r="TV283" s="1"/>
      <c r="TW283" s="1"/>
      <c r="TX283" s="1"/>
      <c r="TY283" s="1"/>
      <c r="TZ283" s="1"/>
      <c r="UA283" s="1"/>
      <c r="UB283" s="1"/>
      <c r="UC283" s="1"/>
      <c r="UD283" s="1"/>
      <c r="UE283" s="1"/>
      <c r="UF283" s="1"/>
      <c r="UG283" s="1"/>
      <c r="UH283" s="1"/>
      <c r="UI283" s="1"/>
      <c r="UJ283" s="1"/>
      <c r="UK283" s="1"/>
      <c r="UL283" s="1"/>
      <c r="UM283" s="1"/>
      <c r="UN283" s="1"/>
      <c r="UO283" s="1"/>
      <c r="UP283" s="1"/>
      <c r="UQ283" s="1"/>
      <c r="UR283" s="1"/>
      <c r="US283" s="1"/>
      <c r="UT283" s="1"/>
      <c r="UU283" s="1"/>
      <c r="UV283" s="1"/>
      <c r="UW283" s="1"/>
      <c r="UX283" s="1"/>
      <c r="UY283" s="1"/>
      <c r="UZ283" s="1"/>
      <c r="VA283" s="1"/>
      <c r="VB283" s="1"/>
      <c r="VC283" s="1"/>
      <c r="VD283" s="1"/>
      <c r="VE283" s="1"/>
      <c r="VF283" s="1"/>
      <c r="VG283" s="1"/>
      <c r="VH283" s="1"/>
      <c r="VI283" s="1"/>
      <c r="VJ283" s="1"/>
      <c r="VK283" s="1"/>
      <c r="VL283" s="1"/>
      <c r="VM283" s="1"/>
      <c r="VN283" s="1"/>
      <c r="VO283" s="1"/>
      <c r="VP283" s="1"/>
      <c r="VQ283" s="1"/>
      <c r="VR283" s="1"/>
      <c r="VS283" s="1"/>
      <c r="VT283" s="1"/>
      <c r="VU283" s="1"/>
      <c r="VV283" s="1"/>
      <c r="VW283" s="1"/>
      <c r="VX283" s="1"/>
      <c r="VY283" s="1"/>
      <c r="VZ283" s="1"/>
      <c r="WA283" s="1"/>
      <c r="WB283" s="1"/>
      <c r="WC283" s="1"/>
      <c r="WD283" s="1"/>
      <c r="WE283" s="1"/>
      <c r="WF283" s="1"/>
      <c r="WG283" s="1"/>
      <c r="WH283" s="1"/>
      <c r="WI283" s="1"/>
      <c r="WJ283" s="1"/>
      <c r="WK283" s="1"/>
      <c r="WL283" s="1"/>
      <c r="WM283" s="1"/>
      <c r="WN283" s="1"/>
      <c r="WO283" s="1"/>
      <c r="WP283" s="1"/>
      <c r="WQ283" s="1"/>
      <c r="WR283" s="1"/>
      <c r="WS283" s="1"/>
      <c r="WT283" s="1"/>
      <c r="WU283" s="1"/>
      <c r="WV283" s="1"/>
      <c r="WW283" s="1"/>
      <c r="WX283" s="1"/>
      <c r="WY283" s="1"/>
      <c r="WZ283" s="1"/>
      <c r="XA283" s="1"/>
      <c r="XB283" s="1"/>
      <c r="XC283" s="1"/>
      <c r="XD283" s="1"/>
      <c r="XE283" s="1"/>
      <c r="XF283" s="1"/>
      <c r="XG283" s="1"/>
      <c r="XH283" s="1"/>
      <c r="XI283" s="1"/>
      <c r="XJ283" s="1"/>
      <c r="XK283" s="1"/>
      <c r="XL283" s="1"/>
      <c r="XM283" s="1"/>
      <c r="XN283" s="1"/>
      <c r="XO283" s="1"/>
      <c r="XP283" s="1"/>
      <c r="XQ283" s="1"/>
      <c r="XR283" s="1"/>
      <c r="XS283" s="1"/>
      <c r="XT283" s="1"/>
      <c r="XU283" s="1"/>
      <c r="XV283" s="1"/>
      <c r="XW283" s="1"/>
      <c r="XX283" s="1"/>
      <c r="XY283" s="1"/>
      <c r="XZ283" s="1"/>
      <c r="YA283" s="1"/>
      <c r="YB283" s="1"/>
      <c r="YC283" s="1"/>
      <c r="YD283" s="1"/>
      <c r="YE283" s="1"/>
      <c r="YF283" s="1"/>
      <c r="YG283" s="1"/>
      <c r="YH283" s="1"/>
      <c r="YI283" s="1"/>
      <c r="YJ283" s="1"/>
      <c r="YK283" s="1"/>
      <c r="YL283" s="1"/>
      <c r="YM283" s="1"/>
      <c r="YN283" s="1"/>
      <c r="YO283" s="1"/>
      <c r="YP283" s="1"/>
      <c r="YQ283" s="1"/>
      <c r="YR283" s="1"/>
      <c r="YS283" s="1"/>
      <c r="YT283" s="1"/>
      <c r="YU283" s="1"/>
      <c r="YV283" s="1"/>
      <c r="YW283" s="1"/>
      <c r="YX283" s="1"/>
      <c r="YY283" s="1"/>
      <c r="YZ283" s="1"/>
      <c r="ZA283" s="1"/>
      <c r="ZB283" s="1"/>
      <c r="ZC283" s="1"/>
      <c r="ZD283" s="1"/>
      <c r="ZE283" s="1"/>
      <c r="ZF283" s="1"/>
      <c r="ZG283" s="1"/>
      <c r="ZH283" s="1"/>
      <c r="ZI283" s="1"/>
      <c r="ZJ283" s="1"/>
      <c r="ZK283" s="1"/>
      <c r="ZL283" s="1"/>
      <c r="ZM283" s="1"/>
      <c r="ZN283" s="1"/>
      <c r="ZO283" s="1"/>
      <c r="ZP283" s="1"/>
      <c r="ZQ283" s="1"/>
      <c r="ZR283" s="1"/>
      <c r="ZS283" s="1"/>
      <c r="ZT283" s="1"/>
      <c r="ZU283" s="1"/>
      <c r="ZV283" s="1"/>
      <c r="ZW283" s="1"/>
      <c r="ZX283" s="1"/>
      <c r="ZY283" s="1"/>
      <c r="ZZ283" s="1"/>
      <c r="AAA283" s="1"/>
      <c r="AAB283" s="1"/>
      <c r="AAC283" s="1"/>
      <c r="AAD283" s="1"/>
      <c r="AAE283" s="1"/>
      <c r="AAF283" s="1"/>
      <c r="AAG283" s="1"/>
      <c r="AAH283" s="1"/>
      <c r="AAI283" s="1"/>
      <c r="AAJ283" s="1"/>
      <c r="AAK283" s="1"/>
      <c r="AAL283" s="1"/>
      <c r="AAM283" s="1"/>
      <c r="AAN283" s="1"/>
      <c r="AAO283" s="1"/>
      <c r="AAP283" s="1"/>
      <c r="AAQ283" s="1"/>
      <c r="AAR283" s="1"/>
      <c r="AAS283" s="1"/>
      <c r="AAT283" s="1"/>
      <c r="AAU283" s="1"/>
      <c r="AAV283" s="1"/>
      <c r="AAW283" s="1"/>
      <c r="AAX283" s="1"/>
      <c r="AAY283" s="1"/>
      <c r="AAZ283" s="1"/>
      <c r="ABA283" s="1"/>
      <c r="ABB283" s="1"/>
      <c r="ABC283" s="1"/>
      <c r="ABD283" s="1"/>
      <c r="ABE283" s="1"/>
      <c r="ABF283" s="1"/>
      <c r="ABG283" s="1"/>
      <c r="ABH283" s="1"/>
      <c r="ABI283" s="1"/>
      <c r="ABJ283" s="1"/>
      <c r="ABK283" s="1"/>
      <c r="ABL283" s="1"/>
      <c r="ABM283" s="1"/>
      <c r="ABN283" s="1"/>
      <c r="ABO283" s="1"/>
      <c r="ABP283" s="1"/>
      <c r="ABQ283" s="1"/>
      <c r="ABR283" s="1"/>
      <c r="ABS283" s="1"/>
      <c r="ABT283" s="1"/>
      <c r="ABU283" s="1"/>
      <c r="ABV283" s="1"/>
      <c r="ABW283" s="1"/>
      <c r="ABX283" s="1"/>
      <c r="ABY283" s="1"/>
      <c r="ABZ283" s="1"/>
      <c r="ACA283" s="1"/>
      <c r="ACB283" s="1"/>
      <c r="ACC283" s="1"/>
      <c r="ACD283" s="1"/>
      <c r="ACE283" s="1"/>
      <c r="ACF283" s="1"/>
      <c r="ACG283" s="1"/>
      <c r="ACH283" s="1"/>
      <c r="ACI283" s="1"/>
      <c r="ACJ283" s="1"/>
      <c r="ACK283" s="1"/>
      <c r="ACL283" s="1"/>
      <c r="ACM283" s="1"/>
      <c r="ACN283" s="1"/>
      <c r="ACO283" s="1"/>
      <c r="ACP283" s="1"/>
      <c r="ACQ283" s="1"/>
      <c r="ACR283" s="1"/>
      <c r="ACS283" s="1"/>
      <c r="ACT283" s="1"/>
      <c r="ACU283" s="1"/>
      <c r="ACV283" s="1"/>
      <c r="ACW283" s="1"/>
      <c r="ACX283" s="1"/>
      <c r="ACY283" s="1"/>
      <c r="ACZ283" s="1"/>
      <c r="ADA283" s="1"/>
      <c r="ADB283" s="1"/>
      <c r="ADC283" s="1"/>
      <c r="ADD283" s="1"/>
      <c r="ADE283" s="1"/>
      <c r="ADF283" s="1"/>
      <c r="ADG283" s="1"/>
      <c r="ADH283" s="1"/>
      <c r="ADI283" s="1"/>
      <c r="ADJ283" s="1"/>
      <c r="ADK283" s="1"/>
      <c r="ADL283" s="1"/>
      <c r="ADM283" s="1"/>
      <c r="ADN283" s="1"/>
      <c r="ADO283" s="1"/>
      <c r="ADP283" s="1"/>
      <c r="ADQ283" s="1"/>
      <c r="ADR283" s="1"/>
      <c r="ADS283" s="1"/>
      <c r="ADT283" s="1"/>
      <c r="ADU283" s="1"/>
      <c r="ADV283" s="1"/>
      <c r="ADW283" s="1"/>
      <c r="ADX283" s="1"/>
      <c r="ADY283" s="1"/>
      <c r="ADZ283" s="1"/>
      <c r="AEA283" s="1"/>
      <c r="AEB283" s="1"/>
      <c r="AEC283" s="1"/>
      <c r="AED283" s="1"/>
      <c r="AEE283" s="1"/>
      <c r="AEF283" s="1"/>
      <c r="AEG283" s="1"/>
      <c r="AEH283" s="1"/>
      <c r="AEI283" s="1"/>
      <c r="AEJ283" s="1"/>
      <c r="AEK283" s="1"/>
      <c r="AEL283" s="1"/>
      <c r="AEM283" s="1"/>
      <c r="AEN283" s="1"/>
      <c r="AEO283" s="1"/>
      <c r="AEP283" s="1"/>
      <c r="AEQ283" s="1"/>
      <c r="AER283" s="1"/>
      <c r="AES283" s="1"/>
      <c r="AET283" s="1"/>
      <c r="AEU283" s="1"/>
      <c r="AEV283" s="1"/>
      <c r="AEW283" s="1"/>
      <c r="AEX283" s="1"/>
      <c r="AEY283" s="1"/>
      <c r="AEZ283" s="1"/>
      <c r="AFA283" s="1"/>
      <c r="AFB283" s="1"/>
      <c r="AFC283" s="1"/>
      <c r="AFD283" s="1"/>
      <c r="AFE283" s="1"/>
      <c r="AFF283" s="1"/>
      <c r="AFG283" s="1"/>
      <c r="AFH283" s="1"/>
      <c r="AFI283" s="1"/>
      <c r="AFJ283" s="1"/>
      <c r="AFK283" s="1"/>
      <c r="AFL283" s="1"/>
      <c r="AFM283" s="1"/>
      <c r="AFN283" s="1"/>
      <c r="AFO283" s="1"/>
      <c r="AFP283" s="1"/>
      <c r="AFQ283" s="1"/>
      <c r="AFR283" s="1"/>
      <c r="AFS283" s="1"/>
      <c r="AFT283" s="1"/>
      <c r="AFU283" s="1"/>
      <c r="AFV283" s="1"/>
      <c r="AFW283" s="1"/>
      <c r="AFX283" s="1"/>
      <c r="AFY283" s="1"/>
      <c r="AFZ283" s="1"/>
      <c r="AGA283" s="1"/>
      <c r="AGB283" s="1"/>
      <c r="AGC283" s="1"/>
      <c r="AGD283" s="1"/>
      <c r="AGE283" s="1"/>
      <c r="AGF283" s="1"/>
      <c r="AGG283" s="1"/>
      <c r="AGH283" s="1"/>
      <c r="AGI283" s="1"/>
      <c r="AGJ283" s="1"/>
      <c r="AGK283" s="1"/>
      <c r="AGL283" s="1"/>
      <c r="AGM283" s="1"/>
      <c r="AGN283" s="1"/>
      <c r="AGO283" s="1"/>
      <c r="AGP283" s="1"/>
      <c r="AGQ283" s="1"/>
      <c r="AGR283" s="1"/>
      <c r="AGS283" s="1"/>
      <c r="AGT283" s="1"/>
      <c r="AGU283" s="1"/>
      <c r="AGV283" s="1"/>
      <c r="AGW283" s="1"/>
      <c r="AGX283" s="1"/>
      <c r="AGY283" s="1"/>
      <c r="AGZ283" s="1"/>
      <c r="AHA283" s="1"/>
      <c r="AHB283" s="1"/>
      <c r="AHC283" s="1"/>
      <c r="AHD283" s="1"/>
      <c r="AHE283" s="1"/>
      <c r="AHF283" s="1"/>
      <c r="AHG283" s="1"/>
      <c r="AHH283" s="1"/>
      <c r="AHI283" s="1"/>
      <c r="AHJ283" s="1"/>
      <c r="AHK283" s="1"/>
      <c r="AHL283" s="1"/>
      <c r="AHM283" s="1"/>
      <c r="AHN283" s="1"/>
      <c r="AHO283" s="1"/>
      <c r="AHP283" s="1"/>
      <c r="AHQ283" s="1"/>
      <c r="AHR283" s="1"/>
      <c r="AHS283" s="1"/>
      <c r="AHT283" s="1"/>
      <c r="AHU283" s="1"/>
      <c r="AHV283" s="1"/>
      <c r="AHW283" s="1"/>
      <c r="AHX283" s="1"/>
      <c r="AHY283" s="1"/>
      <c r="AHZ283" s="1"/>
      <c r="AIA283" s="1"/>
      <c r="AIB283" s="1"/>
      <c r="AIC283" s="1"/>
      <c r="AID283" s="1"/>
      <c r="AIE283" s="1"/>
      <c r="AIF283" s="1"/>
      <c r="AIG283" s="1"/>
      <c r="AIH283" s="1"/>
      <c r="AII283" s="1"/>
      <c r="AIJ283" s="1"/>
      <c r="AIK283" s="1"/>
      <c r="AIL283" s="1"/>
      <c r="AIM283" s="1"/>
      <c r="AIN283" s="1"/>
      <c r="AIO283" s="1"/>
      <c r="AIP283" s="1"/>
      <c r="AIQ283" s="1"/>
      <c r="AIR283" s="1"/>
      <c r="AIS283" s="1"/>
      <c r="AIT283" s="1"/>
      <c r="AIU283" s="1"/>
      <c r="AIV283" s="1"/>
      <c r="AIW283" s="1"/>
      <c r="AIX283" s="1"/>
      <c r="AIY283" s="1"/>
      <c r="AIZ283" s="1"/>
      <c r="AJA283" s="1"/>
      <c r="AJB283" s="1"/>
      <c r="AJC283" s="1"/>
      <c r="AJD283" s="1"/>
      <c r="AJE283" s="1"/>
      <c r="AJF283" s="1"/>
      <c r="AJG283" s="1"/>
      <c r="AJH283" s="1"/>
      <c r="AJI283" s="1"/>
      <c r="AJJ283" s="1"/>
      <c r="AJK283" s="1"/>
      <c r="AJL283" s="1"/>
      <c r="AJM283" s="1"/>
      <c r="AJN283" s="1"/>
      <c r="AJO283" s="1"/>
      <c r="AJP283" s="1"/>
      <c r="AJQ283" s="1"/>
      <c r="AJR283" s="1"/>
      <c r="AJS283" s="1"/>
      <c r="AJT283" s="1"/>
      <c r="AJU283" s="1"/>
      <c r="AJV283" s="1"/>
      <c r="AJW283" s="1"/>
      <c r="AJX283" s="1"/>
      <c r="AJY283" s="1"/>
      <c r="AJZ283" s="1"/>
      <c r="AKA283" s="1"/>
      <c r="AKB283" s="1"/>
      <c r="AKC283" s="1"/>
      <c r="AKD283" s="1"/>
      <c r="AKE283" s="1"/>
      <c r="AKF283" s="1"/>
      <c r="AKG283" s="1"/>
      <c r="AKH283" s="1"/>
      <c r="AKI283" s="1"/>
      <c r="AKJ283" s="1"/>
      <c r="AKK283" s="1"/>
      <c r="AKL283" s="1"/>
      <c r="AKM283" s="1"/>
      <c r="AKN283" s="1"/>
      <c r="AKO283" s="1"/>
      <c r="AKP283" s="1"/>
      <c r="AKQ283" s="1"/>
      <c r="AKR283" s="1"/>
      <c r="AKS283" s="1"/>
      <c r="AKT283" s="1"/>
      <c r="AKU283" s="1"/>
      <c r="AKV283" s="1"/>
      <c r="AKW283" s="1"/>
      <c r="AKX283" s="1"/>
      <c r="AKY283" s="1"/>
      <c r="AKZ283" s="1"/>
      <c r="ALA283" s="1"/>
      <c r="ALB283" s="1"/>
      <c r="ALC283" s="1"/>
      <c r="ALD283" s="1"/>
      <c r="ALE283" s="1"/>
      <c r="ALF283" s="1"/>
      <c r="ALG283" s="1"/>
      <c r="ALH283" s="1"/>
      <c r="ALI283" s="1"/>
      <c r="ALJ283" s="1"/>
      <c r="ALK283" s="1"/>
      <c r="ALL283" s="1"/>
      <c r="ALM283" s="1"/>
      <c r="ALN283" s="1"/>
      <c r="ALO283" s="1"/>
      <c r="ALP283" s="1"/>
      <c r="ALQ283" s="1"/>
      <c r="ALR283" s="1"/>
      <c r="ALS283" s="1"/>
      <c r="ALT283" s="1"/>
      <c r="ALU283" s="1"/>
      <c r="ALV283" s="1"/>
      <c r="ALW283" s="1"/>
      <c r="ALX283" s="1"/>
      <c r="ALY283" s="1"/>
      <c r="ALZ283" s="1"/>
      <c r="AMA283" s="1"/>
      <c r="AMB283" s="1"/>
      <c r="AMC283" s="1"/>
      <c r="AMD283" s="1"/>
      <c r="AME283" s="1"/>
      <c r="AMF283" s="1"/>
      <c r="AMG283" s="1"/>
      <c r="AMH283" s="1"/>
      <c r="AMI283" s="1"/>
      <c r="AMJ283" s="1"/>
      <c r="AMK283" s="1"/>
    </row>
    <row r="284" spans="1:1025" s="53" customFormat="1">
      <c r="A284" s="1"/>
      <c r="B284" s="25">
        <v>147</v>
      </c>
      <c r="C284" s="26" t="s">
        <v>584</v>
      </c>
      <c r="D284" s="26">
        <v>28.88</v>
      </c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  <c r="JL284" s="1"/>
      <c r="JM284" s="1"/>
      <c r="JN284" s="1"/>
      <c r="JO284" s="1"/>
      <c r="JP284" s="1"/>
      <c r="JQ284" s="1"/>
      <c r="JR284" s="1"/>
      <c r="JS284" s="1"/>
      <c r="JT284" s="1"/>
      <c r="JU284" s="1"/>
      <c r="JV284" s="1"/>
      <c r="JW284" s="1"/>
      <c r="JX284" s="1"/>
      <c r="JY284" s="1"/>
      <c r="JZ284" s="1"/>
      <c r="KA284" s="1"/>
      <c r="KB284" s="1"/>
      <c r="KC284" s="1"/>
      <c r="KD284" s="1"/>
      <c r="KE284" s="1"/>
      <c r="KF284" s="1"/>
      <c r="KG284" s="1"/>
      <c r="KH284" s="1"/>
      <c r="KI284" s="1"/>
      <c r="KJ284" s="1"/>
      <c r="KK284" s="1"/>
      <c r="KL284" s="1"/>
      <c r="KM284" s="1"/>
      <c r="KN284" s="1"/>
      <c r="KO284" s="1"/>
      <c r="KP284" s="1"/>
      <c r="KQ284" s="1"/>
      <c r="KR284" s="1"/>
      <c r="KS284" s="1"/>
      <c r="KT284" s="1"/>
      <c r="KU284" s="1"/>
      <c r="KV284" s="1"/>
      <c r="KW284" s="1"/>
      <c r="KX284" s="1"/>
      <c r="KY284" s="1"/>
      <c r="KZ284" s="1"/>
      <c r="LA284" s="1"/>
      <c r="LB284" s="1"/>
      <c r="LC284" s="1"/>
      <c r="LD284" s="1"/>
      <c r="LE284" s="1"/>
      <c r="LF284" s="1"/>
      <c r="LG284" s="1"/>
      <c r="LH284" s="1"/>
      <c r="LI284" s="1"/>
      <c r="LJ284" s="1"/>
      <c r="LK284" s="1"/>
      <c r="LL284" s="1"/>
      <c r="LM284" s="1"/>
      <c r="LN284" s="1"/>
      <c r="LO284" s="1"/>
      <c r="LP284" s="1"/>
      <c r="LQ284" s="1"/>
      <c r="LR284" s="1"/>
      <c r="LS284" s="1"/>
      <c r="LT284" s="1"/>
      <c r="LU284" s="1"/>
      <c r="LV284" s="1"/>
      <c r="LW284" s="1"/>
      <c r="LX284" s="1"/>
      <c r="LY284" s="1"/>
      <c r="LZ284" s="1"/>
      <c r="MA284" s="1"/>
      <c r="MB284" s="1"/>
      <c r="MC284" s="1"/>
      <c r="MD284" s="1"/>
      <c r="ME284" s="1"/>
      <c r="MF284" s="1"/>
      <c r="MG284" s="1"/>
      <c r="MH284" s="1"/>
      <c r="MI284" s="1"/>
      <c r="MJ284" s="1"/>
      <c r="MK284" s="1"/>
      <c r="ML284" s="1"/>
      <c r="MM284" s="1"/>
      <c r="MN284" s="1"/>
      <c r="MO284" s="1"/>
      <c r="MP284" s="1"/>
      <c r="MQ284" s="1"/>
      <c r="MR284" s="1"/>
      <c r="MS284" s="1"/>
      <c r="MT284" s="1"/>
      <c r="MU284" s="1"/>
      <c r="MV284" s="1"/>
      <c r="MW284" s="1"/>
      <c r="MX284" s="1"/>
      <c r="MY284" s="1"/>
      <c r="MZ284" s="1"/>
      <c r="NA284" s="1"/>
      <c r="NB284" s="1"/>
      <c r="NC284" s="1"/>
      <c r="ND284" s="1"/>
      <c r="NE284" s="1"/>
      <c r="NF284" s="1"/>
      <c r="NG284" s="1"/>
      <c r="NH284" s="1"/>
      <c r="NI284" s="1"/>
      <c r="NJ284" s="1"/>
      <c r="NK284" s="1"/>
      <c r="NL284" s="1"/>
      <c r="NM284" s="1"/>
      <c r="NN284" s="1"/>
      <c r="NO284" s="1"/>
      <c r="NP284" s="1"/>
      <c r="NQ284" s="1"/>
      <c r="NR284" s="1"/>
      <c r="NS284" s="1"/>
      <c r="NT284" s="1"/>
      <c r="NU284" s="1"/>
      <c r="NV284" s="1"/>
      <c r="NW284" s="1"/>
      <c r="NX284" s="1"/>
      <c r="NY284" s="1"/>
      <c r="NZ284" s="1"/>
      <c r="OA284" s="1"/>
      <c r="OB284" s="1"/>
      <c r="OC284" s="1"/>
      <c r="OD284" s="1"/>
      <c r="OE284" s="1"/>
      <c r="OF284" s="1"/>
      <c r="OG284" s="1"/>
      <c r="OH284" s="1"/>
      <c r="OI284" s="1"/>
      <c r="OJ284" s="1"/>
      <c r="OK284" s="1"/>
      <c r="OL284" s="1"/>
      <c r="OM284" s="1"/>
      <c r="ON284" s="1"/>
      <c r="OO284" s="1"/>
      <c r="OP284" s="1"/>
      <c r="OQ284" s="1"/>
      <c r="OR284" s="1"/>
      <c r="OS284" s="1"/>
      <c r="OT284" s="1"/>
      <c r="OU284" s="1"/>
      <c r="OV284" s="1"/>
      <c r="OW284" s="1"/>
      <c r="OX284" s="1"/>
      <c r="OY284" s="1"/>
      <c r="OZ284" s="1"/>
      <c r="PA284" s="1"/>
      <c r="PB284" s="1"/>
      <c r="PC284" s="1"/>
      <c r="PD284" s="1"/>
      <c r="PE284" s="1"/>
      <c r="PF284" s="1"/>
      <c r="PG284" s="1"/>
      <c r="PH284" s="1"/>
      <c r="PI284" s="1"/>
      <c r="PJ284" s="1"/>
      <c r="PK284" s="1"/>
      <c r="PL284" s="1"/>
      <c r="PM284" s="1"/>
      <c r="PN284" s="1"/>
      <c r="PO284" s="1"/>
      <c r="PP284" s="1"/>
      <c r="PQ284" s="1"/>
      <c r="PR284" s="1"/>
      <c r="PS284" s="1"/>
      <c r="PT284" s="1"/>
      <c r="PU284" s="1"/>
      <c r="PV284" s="1"/>
      <c r="PW284" s="1"/>
      <c r="PX284" s="1"/>
      <c r="PY284" s="1"/>
      <c r="PZ284" s="1"/>
      <c r="QA284" s="1"/>
      <c r="QB284" s="1"/>
      <c r="QC284" s="1"/>
      <c r="QD284" s="1"/>
      <c r="QE284" s="1"/>
      <c r="QF284" s="1"/>
      <c r="QG284" s="1"/>
      <c r="QH284" s="1"/>
      <c r="QI284" s="1"/>
      <c r="QJ284" s="1"/>
      <c r="QK284" s="1"/>
      <c r="QL284" s="1"/>
      <c r="QM284" s="1"/>
      <c r="QN284" s="1"/>
      <c r="QO284" s="1"/>
      <c r="QP284" s="1"/>
      <c r="QQ284" s="1"/>
      <c r="QR284" s="1"/>
      <c r="QS284" s="1"/>
      <c r="QT284" s="1"/>
      <c r="QU284" s="1"/>
      <c r="QV284" s="1"/>
      <c r="QW284" s="1"/>
      <c r="QX284" s="1"/>
      <c r="QY284" s="1"/>
      <c r="QZ284" s="1"/>
      <c r="RA284" s="1"/>
      <c r="RB284" s="1"/>
      <c r="RC284" s="1"/>
      <c r="RD284" s="1"/>
      <c r="RE284" s="1"/>
      <c r="RF284" s="1"/>
      <c r="RG284" s="1"/>
      <c r="RH284" s="1"/>
      <c r="RI284" s="1"/>
      <c r="RJ284" s="1"/>
      <c r="RK284" s="1"/>
      <c r="RL284" s="1"/>
      <c r="RM284" s="1"/>
      <c r="RN284" s="1"/>
      <c r="RO284" s="1"/>
      <c r="RP284" s="1"/>
      <c r="RQ284" s="1"/>
      <c r="RR284" s="1"/>
      <c r="RS284" s="1"/>
      <c r="RT284" s="1"/>
      <c r="RU284" s="1"/>
      <c r="RV284" s="1"/>
      <c r="RW284" s="1"/>
      <c r="RX284" s="1"/>
      <c r="RY284" s="1"/>
      <c r="RZ284" s="1"/>
      <c r="SA284" s="1"/>
      <c r="SB284" s="1"/>
      <c r="SC284" s="1"/>
      <c r="SD284" s="1"/>
      <c r="SE284" s="1"/>
      <c r="SF284" s="1"/>
      <c r="SG284" s="1"/>
      <c r="SH284" s="1"/>
      <c r="SI284" s="1"/>
      <c r="SJ284" s="1"/>
      <c r="SK284" s="1"/>
      <c r="SL284" s="1"/>
      <c r="SM284" s="1"/>
      <c r="SN284" s="1"/>
      <c r="SO284" s="1"/>
      <c r="SP284" s="1"/>
      <c r="SQ284" s="1"/>
      <c r="SR284" s="1"/>
      <c r="SS284" s="1"/>
      <c r="ST284" s="1"/>
      <c r="SU284" s="1"/>
      <c r="SV284" s="1"/>
      <c r="SW284" s="1"/>
      <c r="SX284" s="1"/>
      <c r="SY284" s="1"/>
      <c r="SZ284" s="1"/>
      <c r="TA284" s="1"/>
      <c r="TB284" s="1"/>
      <c r="TC284" s="1"/>
      <c r="TD284" s="1"/>
      <c r="TE284" s="1"/>
      <c r="TF284" s="1"/>
      <c r="TG284" s="1"/>
      <c r="TH284" s="1"/>
      <c r="TI284" s="1"/>
      <c r="TJ284" s="1"/>
      <c r="TK284" s="1"/>
      <c r="TL284" s="1"/>
      <c r="TM284" s="1"/>
      <c r="TN284" s="1"/>
      <c r="TO284" s="1"/>
      <c r="TP284" s="1"/>
      <c r="TQ284" s="1"/>
      <c r="TR284" s="1"/>
      <c r="TS284" s="1"/>
      <c r="TT284" s="1"/>
      <c r="TU284" s="1"/>
      <c r="TV284" s="1"/>
      <c r="TW284" s="1"/>
      <c r="TX284" s="1"/>
      <c r="TY284" s="1"/>
      <c r="TZ284" s="1"/>
      <c r="UA284" s="1"/>
      <c r="UB284" s="1"/>
      <c r="UC284" s="1"/>
      <c r="UD284" s="1"/>
      <c r="UE284" s="1"/>
      <c r="UF284" s="1"/>
      <c r="UG284" s="1"/>
      <c r="UH284" s="1"/>
      <c r="UI284" s="1"/>
      <c r="UJ284" s="1"/>
      <c r="UK284" s="1"/>
      <c r="UL284" s="1"/>
      <c r="UM284" s="1"/>
      <c r="UN284" s="1"/>
      <c r="UO284" s="1"/>
      <c r="UP284" s="1"/>
      <c r="UQ284" s="1"/>
      <c r="UR284" s="1"/>
      <c r="US284" s="1"/>
      <c r="UT284" s="1"/>
      <c r="UU284" s="1"/>
      <c r="UV284" s="1"/>
      <c r="UW284" s="1"/>
      <c r="UX284" s="1"/>
      <c r="UY284" s="1"/>
      <c r="UZ284" s="1"/>
      <c r="VA284" s="1"/>
      <c r="VB284" s="1"/>
      <c r="VC284" s="1"/>
      <c r="VD284" s="1"/>
      <c r="VE284" s="1"/>
      <c r="VF284" s="1"/>
      <c r="VG284" s="1"/>
      <c r="VH284" s="1"/>
      <c r="VI284" s="1"/>
      <c r="VJ284" s="1"/>
      <c r="VK284" s="1"/>
      <c r="VL284" s="1"/>
      <c r="VM284" s="1"/>
      <c r="VN284" s="1"/>
      <c r="VO284" s="1"/>
      <c r="VP284" s="1"/>
      <c r="VQ284" s="1"/>
      <c r="VR284" s="1"/>
      <c r="VS284" s="1"/>
      <c r="VT284" s="1"/>
      <c r="VU284" s="1"/>
      <c r="VV284" s="1"/>
      <c r="VW284" s="1"/>
      <c r="VX284" s="1"/>
      <c r="VY284" s="1"/>
      <c r="VZ284" s="1"/>
      <c r="WA284" s="1"/>
      <c r="WB284" s="1"/>
      <c r="WC284" s="1"/>
      <c r="WD284" s="1"/>
      <c r="WE284" s="1"/>
      <c r="WF284" s="1"/>
      <c r="WG284" s="1"/>
      <c r="WH284" s="1"/>
      <c r="WI284" s="1"/>
      <c r="WJ284" s="1"/>
      <c r="WK284" s="1"/>
      <c r="WL284" s="1"/>
      <c r="WM284" s="1"/>
      <c r="WN284" s="1"/>
      <c r="WO284" s="1"/>
      <c r="WP284" s="1"/>
      <c r="WQ284" s="1"/>
      <c r="WR284" s="1"/>
      <c r="WS284" s="1"/>
      <c r="WT284" s="1"/>
      <c r="WU284" s="1"/>
      <c r="WV284" s="1"/>
      <c r="WW284" s="1"/>
      <c r="WX284" s="1"/>
      <c r="WY284" s="1"/>
      <c r="WZ284" s="1"/>
      <c r="XA284" s="1"/>
      <c r="XB284" s="1"/>
      <c r="XC284" s="1"/>
      <c r="XD284" s="1"/>
      <c r="XE284" s="1"/>
      <c r="XF284" s="1"/>
      <c r="XG284" s="1"/>
      <c r="XH284" s="1"/>
      <c r="XI284" s="1"/>
      <c r="XJ284" s="1"/>
      <c r="XK284" s="1"/>
      <c r="XL284" s="1"/>
      <c r="XM284" s="1"/>
      <c r="XN284" s="1"/>
      <c r="XO284" s="1"/>
      <c r="XP284" s="1"/>
      <c r="XQ284" s="1"/>
      <c r="XR284" s="1"/>
      <c r="XS284" s="1"/>
      <c r="XT284" s="1"/>
      <c r="XU284" s="1"/>
      <c r="XV284" s="1"/>
      <c r="XW284" s="1"/>
      <c r="XX284" s="1"/>
      <c r="XY284" s="1"/>
      <c r="XZ284" s="1"/>
      <c r="YA284" s="1"/>
      <c r="YB284" s="1"/>
      <c r="YC284" s="1"/>
      <c r="YD284" s="1"/>
      <c r="YE284" s="1"/>
      <c r="YF284" s="1"/>
      <c r="YG284" s="1"/>
      <c r="YH284" s="1"/>
      <c r="YI284" s="1"/>
      <c r="YJ284" s="1"/>
      <c r="YK284" s="1"/>
      <c r="YL284" s="1"/>
      <c r="YM284" s="1"/>
      <c r="YN284" s="1"/>
      <c r="YO284" s="1"/>
      <c r="YP284" s="1"/>
      <c r="YQ284" s="1"/>
      <c r="YR284" s="1"/>
      <c r="YS284" s="1"/>
      <c r="YT284" s="1"/>
      <c r="YU284" s="1"/>
      <c r="YV284" s="1"/>
      <c r="YW284" s="1"/>
      <c r="YX284" s="1"/>
      <c r="YY284" s="1"/>
      <c r="YZ284" s="1"/>
      <c r="ZA284" s="1"/>
      <c r="ZB284" s="1"/>
      <c r="ZC284" s="1"/>
      <c r="ZD284" s="1"/>
      <c r="ZE284" s="1"/>
      <c r="ZF284" s="1"/>
      <c r="ZG284" s="1"/>
      <c r="ZH284" s="1"/>
      <c r="ZI284" s="1"/>
      <c r="ZJ284" s="1"/>
      <c r="ZK284" s="1"/>
      <c r="ZL284" s="1"/>
      <c r="ZM284" s="1"/>
      <c r="ZN284" s="1"/>
      <c r="ZO284" s="1"/>
      <c r="ZP284" s="1"/>
      <c r="ZQ284" s="1"/>
      <c r="ZR284" s="1"/>
      <c r="ZS284" s="1"/>
      <c r="ZT284" s="1"/>
      <c r="ZU284" s="1"/>
      <c r="ZV284" s="1"/>
      <c r="ZW284" s="1"/>
      <c r="ZX284" s="1"/>
      <c r="ZY284" s="1"/>
      <c r="ZZ284" s="1"/>
      <c r="AAA284" s="1"/>
      <c r="AAB284" s="1"/>
      <c r="AAC284" s="1"/>
      <c r="AAD284" s="1"/>
      <c r="AAE284" s="1"/>
      <c r="AAF284" s="1"/>
      <c r="AAG284" s="1"/>
      <c r="AAH284" s="1"/>
      <c r="AAI284" s="1"/>
      <c r="AAJ284" s="1"/>
      <c r="AAK284" s="1"/>
      <c r="AAL284" s="1"/>
      <c r="AAM284" s="1"/>
      <c r="AAN284" s="1"/>
      <c r="AAO284" s="1"/>
      <c r="AAP284" s="1"/>
      <c r="AAQ284" s="1"/>
      <c r="AAR284" s="1"/>
      <c r="AAS284" s="1"/>
      <c r="AAT284" s="1"/>
      <c r="AAU284" s="1"/>
      <c r="AAV284" s="1"/>
      <c r="AAW284" s="1"/>
      <c r="AAX284" s="1"/>
      <c r="AAY284" s="1"/>
      <c r="AAZ284" s="1"/>
      <c r="ABA284" s="1"/>
      <c r="ABB284" s="1"/>
      <c r="ABC284" s="1"/>
      <c r="ABD284" s="1"/>
      <c r="ABE284" s="1"/>
      <c r="ABF284" s="1"/>
      <c r="ABG284" s="1"/>
      <c r="ABH284" s="1"/>
      <c r="ABI284" s="1"/>
      <c r="ABJ284" s="1"/>
      <c r="ABK284" s="1"/>
      <c r="ABL284" s="1"/>
      <c r="ABM284" s="1"/>
      <c r="ABN284" s="1"/>
      <c r="ABO284" s="1"/>
      <c r="ABP284" s="1"/>
      <c r="ABQ284" s="1"/>
      <c r="ABR284" s="1"/>
      <c r="ABS284" s="1"/>
      <c r="ABT284" s="1"/>
      <c r="ABU284" s="1"/>
      <c r="ABV284" s="1"/>
      <c r="ABW284" s="1"/>
      <c r="ABX284" s="1"/>
      <c r="ABY284" s="1"/>
      <c r="ABZ284" s="1"/>
      <c r="ACA284" s="1"/>
      <c r="ACB284" s="1"/>
      <c r="ACC284" s="1"/>
      <c r="ACD284" s="1"/>
      <c r="ACE284" s="1"/>
      <c r="ACF284" s="1"/>
      <c r="ACG284" s="1"/>
      <c r="ACH284" s="1"/>
      <c r="ACI284" s="1"/>
      <c r="ACJ284" s="1"/>
      <c r="ACK284" s="1"/>
      <c r="ACL284" s="1"/>
      <c r="ACM284" s="1"/>
      <c r="ACN284" s="1"/>
      <c r="ACO284" s="1"/>
      <c r="ACP284" s="1"/>
      <c r="ACQ284" s="1"/>
      <c r="ACR284" s="1"/>
      <c r="ACS284" s="1"/>
      <c r="ACT284" s="1"/>
      <c r="ACU284" s="1"/>
      <c r="ACV284" s="1"/>
      <c r="ACW284" s="1"/>
      <c r="ACX284" s="1"/>
      <c r="ACY284" s="1"/>
      <c r="ACZ284" s="1"/>
      <c r="ADA284" s="1"/>
      <c r="ADB284" s="1"/>
      <c r="ADC284" s="1"/>
      <c r="ADD284" s="1"/>
      <c r="ADE284" s="1"/>
      <c r="ADF284" s="1"/>
      <c r="ADG284" s="1"/>
      <c r="ADH284" s="1"/>
      <c r="ADI284" s="1"/>
      <c r="ADJ284" s="1"/>
      <c r="ADK284" s="1"/>
      <c r="ADL284" s="1"/>
      <c r="ADM284" s="1"/>
      <c r="ADN284" s="1"/>
      <c r="ADO284" s="1"/>
      <c r="ADP284" s="1"/>
      <c r="ADQ284" s="1"/>
      <c r="ADR284" s="1"/>
      <c r="ADS284" s="1"/>
      <c r="ADT284" s="1"/>
      <c r="ADU284" s="1"/>
      <c r="ADV284" s="1"/>
      <c r="ADW284" s="1"/>
      <c r="ADX284" s="1"/>
      <c r="ADY284" s="1"/>
      <c r="ADZ284" s="1"/>
      <c r="AEA284" s="1"/>
      <c r="AEB284" s="1"/>
      <c r="AEC284" s="1"/>
      <c r="AED284" s="1"/>
      <c r="AEE284" s="1"/>
      <c r="AEF284" s="1"/>
      <c r="AEG284" s="1"/>
      <c r="AEH284" s="1"/>
      <c r="AEI284" s="1"/>
      <c r="AEJ284" s="1"/>
      <c r="AEK284" s="1"/>
      <c r="AEL284" s="1"/>
      <c r="AEM284" s="1"/>
      <c r="AEN284" s="1"/>
      <c r="AEO284" s="1"/>
      <c r="AEP284" s="1"/>
      <c r="AEQ284" s="1"/>
      <c r="AER284" s="1"/>
      <c r="AES284" s="1"/>
      <c r="AET284" s="1"/>
      <c r="AEU284" s="1"/>
      <c r="AEV284" s="1"/>
      <c r="AEW284" s="1"/>
      <c r="AEX284" s="1"/>
      <c r="AEY284" s="1"/>
      <c r="AEZ284" s="1"/>
      <c r="AFA284" s="1"/>
      <c r="AFB284" s="1"/>
      <c r="AFC284" s="1"/>
      <c r="AFD284" s="1"/>
      <c r="AFE284" s="1"/>
      <c r="AFF284" s="1"/>
      <c r="AFG284" s="1"/>
      <c r="AFH284" s="1"/>
      <c r="AFI284" s="1"/>
      <c r="AFJ284" s="1"/>
      <c r="AFK284" s="1"/>
      <c r="AFL284" s="1"/>
      <c r="AFM284" s="1"/>
      <c r="AFN284" s="1"/>
      <c r="AFO284" s="1"/>
      <c r="AFP284" s="1"/>
      <c r="AFQ284" s="1"/>
      <c r="AFR284" s="1"/>
      <c r="AFS284" s="1"/>
      <c r="AFT284" s="1"/>
      <c r="AFU284" s="1"/>
      <c r="AFV284" s="1"/>
      <c r="AFW284" s="1"/>
      <c r="AFX284" s="1"/>
      <c r="AFY284" s="1"/>
      <c r="AFZ284" s="1"/>
      <c r="AGA284" s="1"/>
      <c r="AGB284" s="1"/>
      <c r="AGC284" s="1"/>
      <c r="AGD284" s="1"/>
      <c r="AGE284" s="1"/>
      <c r="AGF284" s="1"/>
      <c r="AGG284" s="1"/>
      <c r="AGH284" s="1"/>
      <c r="AGI284" s="1"/>
      <c r="AGJ284" s="1"/>
      <c r="AGK284" s="1"/>
      <c r="AGL284" s="1"/>
      <c r="AGM284" s="1"/>
      <c r="AGN284" s="1"/>
      <c r="AGO284" s="1"/>
      <c r="AGP284" s="1"/>
      <c r="AGQ284" s="1"/>
      <c r="AGR284" s="1"/>
      <c r="AGS284" s="1"/>
      <c r="AGT284" s="1"/>
      <c r="AGU284" s="1"/>
      <c r="AGV284" s="1"/>
      <c r="AGW284" s="1"/>
      <c r="AGX284" s="1"/>
      <c r="AGY284" s="1"/>
      <c r="AGZ284" s="1"/>
      <c r="AHA284" s="1"/>
      <c r="AHB284" s="1"/>
      <c r="AHC284" s="1"/>
      <c r="AHD284" s="1"/>
      <c r="AHE284" s="1"/>
      <c r="AHF284" s="1"/>
      <c r="AHG284" s="1"/>
      <c r="AHH284" s="1"/>
      <c r="AHI284" s="1"/>
      <c r="AHJ284" s="1"/>
      <c r="AHK284" s="1"/>
      <c r="AHL284" s="1"/>
      <c r="AHM284" s="1"/>
      <c r="AHN284" s="1"/>
      <c r="AHO284" s="1"/>
      <c r="AHP284" s="1"/>
      <c r="AHQ284" s="1"/>
      <c r="AHR284" s="1"/>
      <c r="AHS284" s="1"/>
      <c r="AHT284" s="1"/>
      <c r="AHU284" s="1"/>
      <c r="AHV284" s="1"/>
      <c r="AHW284" s="1"/>
      <c r="AHX284" s="1"/>
      <c r="AHY284" s="1"/>
      <c r="AHZ284" s="1"/>
      <c r="AIA284" s="1"/>
      <c r="AIB284" s="1"/>
      <c r="AIC284" s="1"/>
      <c r="AID284" s="1"/>
      <c r="AIE284" s="1"/>
      <c r="AIF284" s="1"/>
      <c r="AIG284" s="1"/>
      <c r="AIH284" s="1"/>
      <c r="AII284" s="1"/>
      <c r="AIJ284" s="1"/>
      <c r="AIK284" s="1"/>
      <c r="AIL284" s="1"/>
      <c r="AIM284" s="1"/>
      <c r="AIN284" s="1"/>
      <c r="AIO284" s="1"/>
      <c r="AIP284" s="1"/>
      <c r="AIQ284" s="1"/>
      <c r="AIR284" s="1"/>
      <c r="AIS284" s="1"/>
      <c r="AIT284" s="1"/>
      <c r="AIU284" s="1"/>
      <c r="AIV284" s="1"/>
      <c r="AIW284" s="1"/>
      <c r="AIX284" s="1"/>
      <c r="AIY284" s="1"/>
      <c r="AIZ284" s="1"/>
      <c r="AJA284" s="1"/>
      <c r="AJB284" s="1"/>
      <c r="AJC284" s="1"/>
      <c r="AJD284" s="1"/>
      <c r="AJE284" s="1"/>
      <c r="AJF284" s="1"/>
      <c r="AJG284" s="1"/>
      <c r="AJH284" s="1"/>
      <c r="AJI284" s="1"/>
      <c r="AJJ284" s="1"/>
      <c r="AJK284" s="1"/>
      <c r="AJL284" s="1"/>
      <c r="AJM284" s="1"/>
      <c r="AJN284" s="1"/>
      <c r="AJO284" s="1"/>
      <c r="AJP284" s="1"/>
      <c r="AJQ284" s="1"/>
      <c r="AJR284" s="1"/>
      <c r="AJS284" s="1"/>
      <c r="AJT284" s="1"/>
      <c r="AJU284" s="1"/>
      <c r="AJV284" s="1"/>
      <c r="AJW284" s="1"/>
      <c r="AJX284" s="1"/>
      <c r="AJY284" s="1"/>
      <c r="AJZ284" s="1"/>
      <c r="AKA284" s="1"/>
      <c r="AKB284" s="1"/>
      <c r="AKC284" s="1"/>
      <c r="AKD284" s="1"/>
      <c r="AKE284" s="1"/>
      <c r="AKF284" s="1"/>
      <c r="AKG284" s="1"/>
      <c r="AKH284" s="1"/>
      <c r="AKI284" s="1"/>
      <c r="AKJ284" s="1"/>
      <c r="AKK284" s="1"/>
      <c r="AKL284" s="1"/>
      <c r="AKM284" s="1"/>
      <c r="AKN284" s="1"/>
      <c r="AKO284" s="1"/>
      <c r="AKP284" s="1"/>
      <c r="AKQ284" s="1"/>
      <c r="AKR284" s="1"/>
      <c r="AKS284" s="1"/>
      <c r="AKT284" s="1"/>
      <c r="AKU284" s="1"/>
      <c r="AKV284" s="1"/>
      <c r="AKW284" s="1"/>
      <c r="AKX284" s="1"/>
      <c r="AKY284" s="1"/>
      <c r="AKZ284" s="1"/>
      <c r="ALA284" s="1"/>
      <c r="ALB284" s="1"/>
      <c r="ALC284" s="1"/>
      <c r="ALD284" s="1"/>
      <c r="ALE284" s="1"/>
      <c r="ALF284" s="1"/>
      <c r="ALG284" s="1"/>
      <c r="ALH284" s="1"/>
      <c r="ALI284" s="1"/>
      <c r="ALJ284" s="1"/>
      <c r="ALK284" s="1"/>
      <c r="ALL284" s="1"/>
      <c r="ALM284" s="1"/>
      <c r="ALN284" s="1"/>
      <c r="ALO284" s="1"/>
      <c r="ALP284" s="1"/>
      <c r="ALQ284" s="1"/>
      <c r="ALR284" s="1"/>
      <c r="ALS284" s="1"/>
      <c r="ALT284" s="1"/>
      <c r="ALU284" s="1"/>
      <c r="ALV284" s="1"/>
      <c r="ALW284" s="1"/>
      <c r="ALX284" s="1"/>
      <c r="ALY284" s="1"/>
      <c r="ALZ284" s="1"/>
      <c r="AMA284" s="1"/>
      <c r="AMB284" s="1"/>
      <c r="AMC284" s="1"/>
      <c r="AMD284" s="1"/>
      <c r="AME284" s="1"/>
      <c r="AMF284" s="1"/>
      <c r="AMG284" s="1"/>
      <c r="AMH284" s="1"/>
      <c r="AMI284" s="1"/>
      <c r="AMJ284" s="1"/>
      <c r="AMK284" s="1"/>
    </row>
    <row r="285" spans="1:1025" s="53" customFormat="1">
      <c r="A285" s="1"/>
      <c r="B285" s="25">
        <v>148</v>
      </c>
      <c r="C285" s="26" t="s">
        <v>1282</v>
      </c>
      <c r="D285" s="26">
        <v>4.4000000000000004</v>
      </c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  <c r="JL285" s="1"/>
      <c r="JM285" s="1"/>
      <c r="JN285" s="1"/>
      <c r="JO285" s="1"/>
      <c r="JP285" s="1"/>
      <c r="JQ285" s="1"/>
      <c r="JR285" s="1"/>
      <c r="JS285" s="1"/>
      <c r="JT285" s="1"/>
      <c r="JU285" s="1"/>
      <c r="JV285" s="1"/>
      <c r="JW285" s="1"/>
      <c r="JX285" s="1"/>
      <c r="JY285" s="1"/>
      <c r="JZ285" s="1"/>
      <c r="KA285" s="1"/>
      <c r="KB285" s="1"/>
      <c r="KC285" s="1"/>
      <c r="KD285" s="1"/>
      <c r="KE285" s="1"/>
      <c r="KF285" s="1"/>
      <c r="KG285" s="1"/>
      <c r="KH285" s="1"/>
      <c r="KI285" s="1"/>
      <c r="KJ285" s="1"/>
      <c r="KK285" s="1"/>
      <c r="KL285" s="1"/>
      <c r="KM285" s="1"/>
      <c r="KN285" s="1"/>
      <c r="KO285" s="1"/>
      <c r="KP285" s="1"/>
      <c r="KQ285" s="1"/>
      <c r="KR285" s="1"/>
      <c r="KS285" s="1"/>
      <c r="KT285" s="1"/>
      <c r="KU285" s="1"/>
      <c r="KV285" s="1"/>
      <c r="KW285" s="1"/>
      <c r="KX285" s="1"/>
      <c r="KY285" s="1"/>
      <c r="KZ285" s="1"/>
      <c r="LA285" s="1"/>
      <c r="LB285" s="1"/>
      <c r="LC285" s="1"/>
      <c r="LD285" s="1"/>
      <c r="LE285" s="1"/>
      <c r="LF285" s="1"/>
      <c r="LG285" s="1"/>
      <c r="LH285" s="1"/>
      <c r="LI285" s="1"/>
      <c r="LJ285" s="1"/>
      <c r="LK285" s="1"/>
      <c r="LL285" s="1"/>
      <c r="LM285" s="1"/>
      <c r="LN285" s="1"/>
      <c r="LO285" s="1"/>
      <c r="LP285" s="1"/>
      <c r="LQ285" s="1"/>
      <c r="LR285" s="1"/>
      <c r="LS285" s="1"/>
      <c r="LT285" s="1"/>
      <c r="LU285" s="1"/>
      <c r="LV285" s="1"/>
      <c r="LW285" s="1"/>
      <c r="LX285" s="1"/>
      <c r="LY285" s="1"/>
      <c r="LZ285" s="1"/>
      <c r="MA285" s="1"/>
      <c r="MB285" s="1"/>
      <c r="MC285" s="1"/>
      <c r="MD285" s="1"/>
      <c r="ME285" s="1"/>
      <c r="MF285" s="1"/>
      <c r="MG285" s="1"/>
      <c r="MH285" s="1"/>
      <c r="MI285" s="1"/>
      <c r="MJ285" s="1"/>
      <c r="MK285" s="1"/>
      <c r="ML285" s="1"/>
      <c r="MM285" s="1"/>
      <c r="MN285" s="1"/>
      <c r="MO285" s="1"/>
      <c r="MP285" s="1"/>
      <c r="MQ285" s="1"/>
      <c r="MR285" s="1"/>
      <c r="MS285" s="1"/>
      <c r="MT285" s="1"/>
      <c r="MU285" s="1"/>
      <c r="MV285" s="1"/>
      <c r="MW285" s="1"/>
      <c r="MX285" s="1"/>
      <c r="MY285" s="1"/>
      <c r="MZ285" s="1"/>
      <c r="NA285" s="1"/>
      <c r="NB285" s="1"/>
      <c r="NC285" s="1"/>
      <c r="ND285" s="1"/>
      <c r="NE285" s="1"/>
      <c r="NF285" s="1"/>
      <c r="NG285" s="1"/>
      <c r="NH285" s="1"/>
      <c r="NI285" s="1"/>
      <c r="NJ285" s="1"/>
      <c r="NK285" s="1"/>
      <c r="NL285" s="1"/>
      <c r="NM285" s="1"/>
      <c r="NN285" s="1"/>
      <c r="NO285" s="1"/>
      <c r="NP285" s="1"/>
      <c r="NQ285" s="1"/>
      <c r="NR285" s="1"/>
      <c r="NS285" s="1"/>
      <c r="NT285" s="1"/>
      <c r="NU285" s="1"/>
      <c r="NV285" s="1"/>
      <c r="NW285" s="1"/>
      <c r="NX285" s="1"/>
      <c r="NY285" s="1"/>
      <c r="NZ285" s="1"/>
      <c r="OA285" s="1"/>
      <c r="OB285" s="1"/>
      <c r="OC285" s="1"/>
      <c r="OD285" s="1"/>
      <c r="OE285" s="1"/>
      <c r="OF285" s="1"/>
      <c r="OG285" s="1"/>
      <c r="OH285" s="1"/>
      <c r="OI285" s="1"/>
      <c r="OJ285" s="1"/>
      <c r="OK285" s="1"/>
      <c r="OL285" s="1"/>
      <c r="OM285" s="1"/>
      <c r="ON285" s="1"/>
      <c r="OO285" s="1"/>
      <c r="OP285" s="1"/>
      <c r="OQ285" s="1"/>
      <c r="OR285" s="1"/>
      <c r="OS285" s="1"/>
      <c r="OT285" s="1"/>
      <c r="OU285" s="1"/>
      <c r="OV285" s="1"/>
      <c r="OW285" s="1"/>
      <c r="OX285" s="1"/>
      <c r="OY285" s="1"/>
      <c r="OZ285" s="1"/>
      <c r="PA285" s="1"/>
      <c r="PB285" s="1"/>
      <c r="PC285" s="1"/>
      <c r="PD285" s="1"/>
      <c r="PE285" s="1"/>
      <c r="PF285" s="1"/>
      <c r="PG285" s="1"/>
      <c r="PH285" s="1"/>
      <c r="PI285" s="1"/>
      <c r="PJ285" s="1"/>
      <c r="PK285" s="1"/>
      <c r="PL285" s="1"/>
      <c r="PM285" s="1"/>
      <c r="PN285" s="1"/>
      <c r="PO285" s="1"/>
      <c r="PP285" s="1"/>
      <c r="PQ285" s="1"/>
      <c r="PR285" s="1"/>
      <c r="PS285" s="1"/>
      <c r="PT285" s="1"/>
      <c r="PU285" s="1"/>
      <c r="PV285" s="1"/>
      <c r="PW285" s="1"/>
      <c r="PX285" s="1"/>
      <c r="PY285" s="1"/>
      <c r="PZ285" s="1"/>
      <c r="QA285" s="1"/>
      <c r="QB285" s="1"/>
      <c r="QC285" s="1"/>
      <c r="QD285" s="1"/>
      <c r="QE285" s="1"/>
      <c r="QF285" s="1"/>
      <c r="QG285" s="1"/>
      <c r="QH285" s="1"/>
      <c r="QI285" s="1"/>
      <c r="QJ285" s="1"/>
      <c r="QK285" s="1"/>
      <c r="QL285" s="1"/>
      <c r="QM285" s="1"/>
      <c r="QN285" s="1"/>
      <c r="QO285" s="1"/>
      <c r="QP285" s="1"/>
      <c r="QQ285" s="1"/>
      <c r="QR285" s="1"/>
      <c r="QS285" s="1"/>
      <c r="QT285" s="1"/>
      <c r="QU285" s="1"/>
      <c r="QV285" s="1"/>
      <c r="QW285" s="1"/>
      <c r="QX285" s="1"/>
      <c r="QY285" s="1"/>
      <c r="QZ285" s="1"/>
      <c r="RA285" s="1"/>
      <c r="RB285" s="1"/>
      <c r="RC285" s="1"/>
      <c r="RD285" s="1"/>
      <c r="RE285" s="1"/>
      <c r="RF285" s="1"/>
      <c r="RG285" s="1"/>
      <c r="RH285" s="1"/>
      <c r="RI285" s="1"/>
      <c r="RJ285" s="1"/>
      <c r="RK285" s="1"/>
      <c r="RL285" s="1"/>
      <c r="RM285" s="1"/>
      <c r="RN285" s="1"/>
      <c r="RO285" s="1"/>
      <c r="RP285" s="1"/>
      <c r="RQ285" s="1"/>
      <c r="RR285" s="1"/>
      <c r="RS285" s="1"/>
      <c r="RT285" s="1"/>
      <c r="RU285" s="1"/>
      <c r="RV285" s="1"/>
      <c r="RW285" s="1"/>
      <c r="RX285" s="1"/>
      <c r="RY285" s="1"/>
      <c r="RZ285" s="1"/>
      <c r="SA285" s="1"/>
      <c r="SB285" s="1"/>
      <c r="SC285" s="1"/>
      <c r="SD285" s="1"/>
      <c r="SE285" s="1"/>
      <c r="SF285" s="1"/>
      <c r="SG285" s="1"/>
      <c r="SH285" s="1"/>
      <c r="SI285" s="1"/>
      <c r="SJ285" s="1"/>
      <c r="SK285" s="1"/>
      <c r="SL285" s="1"/>
      <c r="SM285" s="1"/>
      <c r="SN285" s="1"/>
      <c r="SO285" s="1"/>
      <c r="SP285" s="1"/>
      <c r="SQ285" s="1"/>
      <c r="SR285" s="1"/>
      <c r="SS285" s="1"/>
      <c r="ST285" s="1"/>
      <c r="SU285" s="1"/>
      <c r="SV285" s="1"/>
      <c r="SW285" s="1"/>
      <c r="SX285" s="1"/>
      <c r="SY285" s="1"/>
      <c r="SZ285" s="1"/>
      <c r="TA285" s="1"/>
      <c r="TB285" s="1"/>
      <c r="TC285" s="1"/>
      <c r="TD285" s="1"/>
      <c r="TE285" s="1"/>
      <c r="TF285" s="1"/>
      <c r="TG285" s="1"/>
      <c r="TH285" s="1"/>
      <c r="TI285" s="1"/>
      <c r="TJ285" s="1"/>
      <c r="TK285" s="1"/>
      <c r="TL285" s="1"/>
      <c r="TM285" s="1"/>
      <c r="TN285" s="1"/>
      <c r="TO285" s="1"/>
      <c r="TP285" s="1"/>
      <c r="TQ285" s="1"/>
      <c r="TR285" s="1"/>
      <c r="TS285" s="1"/>
      <c r="TT285" s="1"/>
      <c r="TU285" s="1"/>
      <c r="TV285" s="1"/>
      <c r="TW285" s="1"/>
      <c r="TX285" s="1"/>
      <c r="TY285" s="1"/>
      <c r="TZ285" s="1"/>
      <c r="UA285" s="1"/>
      <c r="UB285" s="1"/>
      <c r="UC285" s="1"/>
      <c r="UD285" s="1"/>
      <c r="UE285" s="1"/>
      <c r="UF285" s="1"/>
      <c r="UG285" s="1"/>
      <c r="UH285" s="1"/>
      <c r="UI285" s="1"/>
      <c r="UJ285" s="1"/>
      <c r="UK285" s="1"/>
      <c r="UL285" s="1"/>
      <c r="UM285" s="1"/>
      <c r="UN285" s="1"/>
      <c r="UO285" s="1"/>
      <c r="UP285" s="1"/>
      <c r="UQ285" s="1"/>
      <c r="UR285" s="1"/>
      <c r="US285" s="1"/>
      <c r="UT285" s="1"/>
      <c r="UU285" s="1"/>
      <c r="UV285" s="1"/>
      <c r="UW285" s="1"/>
      <c r="UX285" s="1"/>
      <c r="UY285" s="1"/>
      <c r="UZ285" s="1"/>
      <c r="VA285" s="1"/>
      <c r="VB285" s="1"/>
      <c r="VC285" s="1"/>
      <c r="VD285" s="1"/>
      <c r="VE285" s="1"/>
      <c r="VF285" s="1"/>
      <c r="VG285" s="1"/>
      <c r="VH285" s="1"/>
      <c r="VI285" s="1"/>
      <c r="VJ285" s="1"/>
      <c r="VK285" s="1"/>
      <c r="VL285" s="1"/>
      <c r="VM285" s="1"/>
      <c r="VN285" s="1"/>
      <c r="VO285" s="1"/>
      <c r="VP285" s="1"/>
      <c r="VQ285" s="1"/>
      <c r="VR285" s="1"/>
      <c r="VS285" s="1"/>
      <c r="VT285" s="1"/>
      <c r="VU285" s="1"/>
      <c r="VV285" s="1"/>
      <c r="VW285" s="1"/>
      <c r="VX285" s="1"/>
      <c r="VY285" s="1"/>
      <c r="VZ285" s="1"/>
      <c r="WA285" s="1"/>
      <c r="WB285" s="1"/>
      <c r="WC285" s="1"/>
      <c r="WD285" s="1"/>
      <c r="WE285" s="1"/>
      <c r="WF285" s="1"/>
      <c r="WG285" s="1"/>
      <c r="WH285" s="1"/>
      <c r="WI285" s="1"/>
      <c r="WJ285" s="1"/>
      <c r="WK285" s="1"/>
      <c r="WL285" s="1"/>
      <c r="WM285" s="1"/>
      <c r="WN285" s="1"/>
      <c r="WO285" s="1"/>
      <c r="WP285" s="1"/>
      <c r="WQ285" s="1"/>
      <c r="WR285" s="1"/>
      <c r="WS285" s="1"/>
      <c r="WT285" s="1"/>
      <c r="WU285" s="1"/>
      <c r="WV285" s="1"/>
      <c r="WW285" s="1"/>
      <c r="WX285" s="1"/>
      <c r="WY285" s="1"/>
      <c r="WZ285" s="1"/>
      <c r="XA285" s="1"/>
      <c r="XB285" s="1"/>
      <c r="XC285" s="1"/>
      <c r="XD285" s="1"/>
      <c r="XE285" s="1"/>
      <c r="XF285" s="1"/>
      <c r="XG285" s="1"/>
      <c r="XH285" s="1"/>
      <c r="XI285" s="1"/>
      <c r="XJ285" s="1"/>
      <c r="XK285" s="1"/>
      <c r="XL285" s="1"/>
      <c r="XM285" s="1"/>
      <c r="XN285" s="1"/>
      <c r="XO285" s="1"/>
      <c r="XP285" s="1"/>
      <c r="XQ285" s="1"/>
      <c r="XR285" s="1"/>
      <c r="XS285" s="1"/>
      <c r="XT285" s="1"/>
      <c r="XU285" s="1"/>
      <c r="XV285" s="1"/>
      <c r="XW285" s="1"/>
      <c r="XX285" s="1"/>
      <c r="XY285" s="1"/>
      <c r="XZ285" s="1"/>
      <c r="YA285" s="1"/>
      <c r="YB285" s="1"/>
      <c r="YC285" s="1"/>
      <c r="YD285" s="1"/>
      <c r="YE285" s="1"/>
      <c r="YF285" s="1"/>
      <c r="YG285" s="1"/>
      <c r="YH285" s="1"/>
      <c r="YI285" s="1"/>
      <c r="YJ285" s="1"/>
      <c r="YK285" s="1"/>
      <c r="YL285" s="1"/>
      <c r="YM285" s="1"/>
      <c r="YN285" s="1"/>
      <c r="YO285" s="1"/>
      <c r="YP285" s="1"/>
      <c r="YQ285" s="1"/>
      <c r="YR285" s="1"/>
      <c r="YS285" s="1"/>
      <c r="YT285" s="1"/>
      <c r="YU285" s="1"/>
      <c r="YV285" s="1"/>
      <c r="YW285" s="1"/>
      <c r="YX285" s="1"/>
      <c r="YY285" s="1"/>
      <c r="YZ285" s="1"/>
      <c r="ZA285" s="1"/>
      <c r="ZB285" s="1"/>
      <c r="ZC285" s="1"/>
      <c r="ZD285" s="1"/>
      <c r="ZE285" s="1"/>
      <c r="ZF285" s="1"/>
      <c r="ZG285" s="1"/>
      <c r="ZH285" s="1"/>
      <c r="ZI285" s="1"/>
      <c r="ZJ285" s="1"/>
      <c r="ZK285" s="1"/>
      <c r="ZL285" s="1"/>
      <c r="ZM285" s="1"/>
      <c r="ZN285" s="1"/>
      <c r="ZO285" s="1"/>
      <c r="ZP285" s="1"/>
      <c r="ZQ285" s="1"/>
      <c r="ZR285" s="1"/>
      <c r="ZS285" s="1"/>
      <c r="ZT285" s="1"/>
      <c r="ZU285" s="1"/>
      <c r="ZV285" s="1"/>
      <c r="ZW285" s="1"/>
      <c r="ZX285" s="1"/>
      <c r="ZY285" s="1"/>
      <c r="ZZ285" s="1"/>
      <c r="AAA285" s="1"/>
      <c r="AAB285" s="1"/>
      <c r="AAC285" s="1"/>
      <c r="AAD285" s="1"/>
      <c r="AAE285" s="1"/>
      <c r="AAF285" s="1"/>
      <c r="AAG285" s="1"/>
      <c r="AAH285" s="1"/>
      <c r="AAI285" s="1"/>
      <c r="AAJ285" s="1"/>
      <c r="AAK285" s="1"/>
      <c r="AAL285" s="1"/>
      <c r="AAM285" s="1"/>
      <c r="AAN285" s="1"/>
      <c r="AAO285" s="1"/>
      <c r="AAP285" s="1"/>
      <c r="AAQ285" s="1"/>
      <c r="AAR285" s="1"/>
      <c r="AAS285" s="1"/>
      <c r="AAT285" s="1"/>
      <c r="AAU285" s="1"/>
      <c r="AAV285" s="1"/>
      <c r="AAW285" s="1"/>
      <c r="AAX285" s="1"/>
      <c r="AAY285" s="1"/>
      <c r="AAZ285" s="1"/>
      <c r="ABA285" s="1"/>
      <c r="ABB285" s="1"/>
      <c r="ABC285" s="1"/>
      <c r="ABD285" s="1"/>
      <c r="ABE285" s="1"/>
      <c r="ABF285" s="1"/>
      <c r="ABG285" s="1"/>
      <c r="ABH285" s="1"/>
      <c r="ABI285" s="1"/>
      <c r="ABJ285" s="1"/>
      <c r="ABK285" s="1"/>
      <c r="ABL285" s="1"/>
      <c r="ABM285" s="1"/>
      <c r="ABN285" s="1"/>
      <c r="ABO285" s="1"/>
      <c r="ABP285" s="1"/>
      <c r="ABQ285" s="1"/>
      <c r="ABR285" s="1"/>
      <c r="ABS285" s="1"/>
      <c r="ABT285" s="1"/>
      <c r="ABU285" s="1"/>
      <c r="ABV285" s="1"/>
      <c r="ABW285" s="1"/>
      <c r="ABX285" s="1"/>
      <c r="ABY285" s="1"/>
      <c r="ABZ285" s="1"/>
      <c r="ACA285" s="1"/>
      <c r="ACB285" s="1"/>
      <c r="ACC285" s="1"/>
      <c r="ACD285" s="1"/>
      <c r="ACE285" s="1"/>
      <c r="ACF285" s="1"/>
      <c r="ACG285" s="1"/>
      <c r="ACH285" s="1"/>
      <c r="ACI285" s="1"/>
      <c r="ACJ285" s="1"/>
      <c r="ACK285" s="1"/>
      <c r="ACL285" s="1"/>
      <c r="ACM285" s="1"/>
      <c r="ACN285" s="1"/>
      <c r="ACO285" s="1"/>
      <c r="ACP285" s="1"/>
      <c r="ACQ285" s="1"/>
      <c r="ACR285" s="1"/>
      <c r="ACS285" s="1"/>
      <c r="ACT285" s="1"/>
      <c r="ACU285" s="1"/>
      <c r="ACV285" s="1"/>
      <c r="ACW285" s="1"/>
      <c r="ACX285" s="1"/>
      <c r="ACY285" s="1"/>
      <c r="ACZ285" s="1"/>
      <c r="ADA285" s="1"/>
      <c r="ADB285" s="1"/>
      <c r="ADC285" s="1"/>
      <c r="ADD285" s="1"/>
      <c r="ADE285" s="1"/>
      <c r="ADF285" s="1"/>
      <c r="ADG285" s="1"/>
      <c r="ADH285" s="1"/>
      <c r="ADI285" s="1"/>
      <c r="ADJ285" s="1"/>
      <c r="ADK285" s="1"/>
      <c r="ADL285" s="1"/>
      <c r="ADM285" s="1"/>
      <c r="ADN285" s="1"/>
      <c r="ADO285" s="1"/>
      <c r="ADP285" s="1"/>
      <c r="ADQ285" s="1"/>
      <c r="ADR285" s="1"/>
      <c r="ADS285" s="1"/>
      <c r="ADT285" s="1"/>
      <c r="ADU285" s="1"/>
      <c r="ADV285" s="1"/>
      <c r="ADW285" s="1"/>
      <c r="ADX285" s="1"/>
      <c r="ADY285" s="1"/>
      <c r="ADZ285" s="1"/>
      <c r="AEA285" s="1"/>
      <c r="AEB285" s="1"/>
      <c r="AEC285" s="1"/>
      <c r="AED285" s="1"/>
      <c r="AEE285" s="1"/>
      <c r="AEF285" s="1"/>
      <c r="AEG285" s="1"/>
      <c r="AEH285" s="1"/>
      <c r="AEI285" s="1"/>
      <c r="AEJ285" s="1"/>
      <c r="AEK285" s="1"/>
      <c r="AEL285" s="1"/>
      <c r="AEM285" s="1"/>
      <c r="AEN285" s="1"/>
      <c r="AEO285" s="1"/>
      <c r="AEP285" s="1"/>
      <c r="AEQ285" s="1"/>
      <c r="AER285" s="1"/>
      <c r="AES285" s="1"/>
      <c r="AET285" s="1"/>
      <c r="AEU285" s="1"/>
      <c r="AEV285" s="1"/>
      <c r="AEW285" s="1"/>
      <c r="AEX285" s="1"/>
      <c r="AEY285" s="1"/>
      <c r="AEZ285" s="1"/>
      <c r="AFA285" s="1"/>
      <c r="AFB285" s="1"/>
      <c r="AFC285" s="1"/>
      <c r="AFD285" s="1"/>
      <c r="AFE285" s="1"/>
      <c r="AFF285" s="1"/>
      <c r="AFG285" s="1"/>
      <c r="AFH285" s="1"/>
      <c r="AFI285" s="1"/>
      <c r="AFJ285" s="1"/>
      <c r="AFK285" s="1"/>
      <c r="AFL285" s="1"/>
      <c r="AFM285" s="1"/>
      <c r="AFN285" s="1"/>
      <c r="AFO285" s="1"/>
      <c r="AFP285" s="1"/>
      <c r="AFQ285" s="1"/>
      <c r="AFR285" s="1"/>
      <c r="AFS285" s="1"/>
      <c r="AFT285" s="1"/>
      <c r="AFU285" s="1"/>
      <c r="AFV285" s="1"/>
      <c r="AFW285" s="1"/>
      <c r="AFX285" s="1"/>
      <c r="AFY285" s="1"/>
      <c r="AFZ285" s="1"/>
      <c r="AGA285" s="1"/>
      <c r="AGB285" s="1"/>
      <c r="AGC285" s="1"/>
      <c r="AGD285" s="1"/>
      <c r="AGE285" s="1"/>
      <c r="AGF285" s="1"/>
      <c r="AGG285" s="1"/>
      <c r="AGH285" s="1"/>
      <c r="AGI285" s="1"/>
      <c r="AGJ285" s="1"/>
      <c r="AGK285" s="1"/>
      <c r="AGL285" s="1"/>
      <c r="AGM285" s="1"/>
      <c r="AGN285" s="1"/>
      <c r="AGO285" s="1"/>
      <c r="AGP285" s="1"/>
      <c r="AGQ285" s="1"/>
      <c r="AGR285" s="1"/>
      <c r="AGS285" s="1"/>
      <c r="AGT285" s="1"/>
      <c r="AGU285" s="1"/>
      <c r="AGV285" s="1"/>
      <c r="AGW285" s="1"/>
      <c r="AGX285" s="1"/>
      <c r="AGY285" s="1"/>
      <c r="AGZ285" s="1"/>
      <c r="AHA285" s="1"/>
      <c r="AHB285" s="1"/>
      <c r="AHC285" s="1"/>
      <c r="AHD285" s="1"/>
      <c r="AHE285" s="1"/>
      <c r="AHF285" s="1"/>
      <c r="AHG285" s="1"/>
      <c r="AHH285" s="1"/>
      <c r="AHI285" s="1"/>
      <c r="AHJ285" s="1"/>
      <c r="AHK285" s="1"/>
      <c r="AHL285" s="1"/>
      <c r="AHM285" s="1"/>
      <c r="AHN285" s="1"/>
      <c r="AHO285" s="1"/>
      <c r="AHP285" s="1"/>
      <c r="AHQ285" s="1"/>
      <c r="AHR285" s="1"/>
      <c r="AHS285" s="1"/>
      <c r="AHT285" s="1"/>
      <c r="AHU285" s="1"/>
      <c r="AHV285" s="1"/>
      <c r="AHW285" s="1"/>
      <c r="AHX285" s="1"/>
      <c r="AHY285" s="1"/>
      <c r="AHZ285" s="1"/>
      <c r="AIA285" s="1"/>
      <c r="AIB285" s="1"/>
      <c r="AIC285" s="1"/>
      <c r="AID285" s="1"/>
      <c r="AIE285" s="1"/>
      <c r="AIF285" s="1"/>
      <c r="AIG285" s="1"/>
      <c r="AIH285" s="1"/>
      <c r="AII285" s="1"/>
      <c r="AIJ285" s="1"/>
      <c r="AIK285" s="1"/>
      <c r="AIL285" s="1"/>
      <c r="AIM285" s="1"/>
      <c r="AIN285" s="1"/>
      <c r="AIO285" s="1"/>
      <c r="AIP285" s="1"/>
      <c r="AIQ285" s="1"/>
      <c r="AIR285" s="1"/>
      <c r="AIS285" s="1"/>
      <c r="AIT285" s="1"/>
      <c r="AIU285" s="1"/>
      <c r="AIV285" s="1"/>
      <c r="AIW285" s="1"/>
      <c r="AIX285" s="1"/>
      <c r="AIY285" s="1"/>
      <c r="AIZ285" s="1"/>
      <c r="AJA285" s="1"/>
      <c r="AJB285" s="1"/>
      <c r="AJC285" s="1"/>
      <c r="AJD285" s="1"/>
      <c r="AJE285" s="1"/>
      <c r="AJF285" s="1"/>
      <c r="AJG285" s="1"/>
      <c r="AJH285" s="1"/>
      <c r="AJI285" s="1"/>
      <c r="AJJ285" s="1"/>
      <c r="AJK285" s="1"/>
      <c r="AJL285" s="1"/>
      <c r="AJM285" s="1"/>
      <c r="AJN285" s="1"/>
      <c r="AJO285" s="1"/>
      <c r="AJP285" s="1"/>
      <c r="AJQ285" s="1"/>
      <c r="AJR285" s="1"/>
      <c r="AJS285" s="1"/>
      <c r="AJT285" s="1"/>
      <c r="AJU285" s="1"/>
      <c r="AJV285" s="1"/>
      <c r="AJW285" s="1"/>
      <c r="AJX285" s="1"/>
      <c r="AJY285" s="1"/>
      <c r="AJZ285" s="1"/>
      <c r="AKA285" s="1"/>
      <c r="AKB285" s="1"/>
      <c r="AKC285" s="1"/>
      <c r="AKD285" s="1"/>
      <c r="AKE285" s="1"/>
      <c r="AKF285" s="1"/>
      <c r="AKG285" s="1"/>
      <c r="AKH285" s="1"/>
      <c r="AKI285" s="1"/>
      <c r="AKJ285" s="1"/>
      <c r="AKK285" s="1"/>
      <c r="AKL285" s="1"/>
      <c r="AKM285" s="1"/>
      <c r="AKN285" s="1"/>
      <c r="AKO285" s="1"/>
      <c r="AKP285" s="1"/>
      <c r="AKQ285" s="1"/>
      <c r="AKR285" s="1"/>
      <c r="AKS285" s="1"/>
      <c r="AKT285" s="1"/>
      <c r="AKU285" s="1"/>
      <c r="AKV285" s="1"/>
      <c r="AKW285" s="1"/>
      <c r="AKX285" s="1"/>
      <c r="AKY285" s="1"/>
      <c r="AKZ285" s="1"/>
      <c r="ALA285" s="1"/>
      <c r="ALB285" s="1"/>
      <c r="ALC285" s="1"/>
      <c r="ALD285" s="1"/>
      <c r="ALE285" s="1"/>
      <c r="ALF285" s="1"/>
      <c r="ALG285" s="1"/>
      <c r="ALH285" s="1"/>
      <c r="ALI285" s="1"/>
      <c r="ALJ285" s="1"/>
      <c r="ALK285" s="1"/>
      <c r="ALL285" s="1"/>
      <c r="ALM285" s="1"/>
      <c r="ALN285" s="1"/>
      <c r="ALO285" s="1"/>
      <c r="ALP285" s="1"/>
      <c r="ALQ285" s="1"/>
      <c r="ALR285" s="1"/>
      <c r="ALS285" s="1"/>
      <c r="ALT285" s="1"/>
      <c r="ALU285" s="1"/>
      <c r="ALV285" s="1"/>
      <c r="ALW285" s="1"/>
      <c r="ALX285" s="1"/>
      <c r="ALY285" s="1"/>
      <c r="ALZ285" s="1"/>
      <c r="AMA285" s="1"/>
      <c r="AMB285" s="1"/>
      <c r="AMC285" s="1"/>
      <c r="AMD285" s="1"/>
      <c r="AME285" s="1"/>
      <c r="AMF285" s="1"/>
      <c r="AMG285" s="1"/>
      <c r="AMH285" s="1"/>
      <c r="AMI285" s="1"/>
      <c r="AMJ285" s="1"/>
      <c r="AMK285" s="1"/>
    </row>
    <row r="286" spans="1:1025" s="53" customFormat="1">
      <c r="A286" s="1"/>
      <c r="B286" s="25">
        <v>149</v>
      </c>
      <c r="C286" s="26" t="s">
        <v>1283</v>
      </c>
      <c r="D286" s="26">
        <v>11.75</v>
      </c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  <c r="JL286" s="1"/>
      <c r="JM286" s="1"/>
      <c r="JN286" s="1"/>
      <c r="JO286" s="1"/>
      <c r="JP286" s="1"/>
      <c r="JQ286" s="1"/>
      <c r="JR286" s="1"/>
      <c r="JS286" s="1"/>
      <c r="JT286" s="1"/>
      <c r="JU286" s="1"/>
      <c r="JV286" s="1"/>
      <c r="JW286" s="1"/>
      <c r="JX286" s="1"/>
      <c r="JY286" s="1"/>
      <c r="JZ286" s="1"/>
      <c r="KA286" s="1"/>
      <c r="KB286" s="1"/>
      <c r="KC286" s="1"/>
      <c r="KD286" s="1"/>
      <c r="KE286" s="1"/>
      <c r="KF286" s="1"/>
      <c r="KG286" s="1"/>
      <c r="KH286" s="1"/>
      <c r="KI286" s="1"/>
      <c r="KJ286" s="1"/>
      <c r="KK286" s="1"/>
      <c r="KL286" s="1"/>
      <c r="KM286" s="1"/>
      <c r="KN286" s="1"/>
      <c r="KO286" s="1"/>
      <c r="KP286" s="1"/>
      <c r="KQ286" s="1"/>
      <c r="KR286" s="1"/>
      <c r="KS286" s="1"/>
      <c r="KT286" s="1"/>
      <c r="KU286" s="1"/>
      <c r="KV286" s="1"/>
      <c r="KW286" s="1"/>
      <c r="KX286" s="1"/>
      <c r="KY286" s="1"/>
      <c r="KZ286" s="1"/>
      <c r="LA286" s="1"/>
      <c r="LB286" s="1"/>
      <c r="LC286" s="1"/>
      <c r="LD286" s="1"/>
      <c r="LE286" s="1"/>
      <c r="LF286" s="1"/>
      <c r="LG286" s="1"/>
      <c r="LH286" s="1"/>
      <c r="LI286" s="1"/>
      <c r="LJ286" s="1"/>
      <c r="LK286" s="1"/>
      <c r="LL286" s="1"/>
      <c r="LM286" s="1"/>
      <c r="LN286" s="1"/>
      <c r="LO286" s="1"/>
      <c r="LP286" s="1"/>
      <c r="LQ286" s="1"/>
      <c r="LR286" s="1"/>
      <c r="LS286" s="1"/>
      <c r="LT286" s="1"/>
      <c r="LU286" s="1"/>
      <c r="LV286" s="1"/>
      <c r="LW286" s="1"/>
      <c r="LX286" s="1"/>
      <c r="LY286" s="1"/>
      <c r="LZ286" s="1"/>
      <c r="MA286" s="1"/>
      <c r="MB286" s="1"/>
      <c r="MC286" s="1"/>
      <c r="MD286" s="1"/>
      <c r="ME286" s="1"/>
      <c r="MF286" s="1"/>
      <c r="MG286" s="1"/>
      <c r="MH286" s="1"/>
      <c r="MI286" s="1"/>
      <c r="MJ286" s="1"/>
      <c r="MK286" s="1"/>
      <c r="ML286" s="1"/>
      <c r="MM286" s="1"/>
      <c r="MN286" s="1"/>
      <c r="MO286" s="1"/>
      <c r="MP286" s="1"/>
      <c r="MQ286" s="1"/>
      <c r="MR286" s="1"/>
      <c r="MS286" s="1"/>
      <c r="MT286" s="1"/>
      <c r="MU286" s="1"/>
      <c r="MV286" s="1"/>
      <c r="MW286" s="1"/>
      <c r="MX286" s="1"/>
      <c r="MY286" s="1"/>
      <c r="MZ286" s="1"/>
      <c r="NA286" s="1"/>
      <c r="NB286" s="1"/>
      <c r="NC286" s="1"/>
      <c r="ND286" s="1"/>
      <c r="NE286" s="1"/>
      <c r="NF286" s="1"/>
      <c r="NG286" s="1"/>
      <c r="NH286" s="1"/>
      <c r="NI286" s="1"/>
      <c r="NJ286" s="1"/>
      <c r="NK286" s="1"/>
      <c r="NL286" s="1"/>
      <c r="NM286" s="1"/>
      <c r="NN286" s="1"/>
      <c r="NO286" s="1"/>
      <c r="NP286" s="1"/>
      <c r="NQ286" s="1"/>
      <c r="NR286" s="1"/>
      <c r="NS286" s="1"/>
      <c r="NT286" s="1"/>
      <c r="NU286" s="1"/>
      <c r="NV286" s="1"/>
      <c r="NW286" s="1"/>
      <c r="NX286" s="1"/>
      <c r="NY286" s="1"/>
      <c r="NZ286" s="1"/>
      <c r="OA286" s="1"/>
      <c r="OB286" s="1"/>
      <c r="OC286" s="1"/>
      <c r="OD286" s="1"/>
      <c r="OE286" s="1"/>
      <c r="OF286" s="1"/>
      <c r="OG286" s="1"/>
      <c r="OH286" s="1"/>
      <c r="OI286" s="1"/>
      <c r="OJ286" s="1"/>
      <c r="OK286" s="1"/>
      <c r="OL286" s="1"/>
      <c r="OM286" s="1"/>
      <c r="ON286" s="1"/>
      <c r="OO286" s="1"/>
      <c r="OP286" s="1"/>
      <c r="OQ286" s="1"/>
      <c r="OR286" s="1"/>
      <c r="OS286" s="1"/>
      <c r="OT286" s="1"/>
      <c r="OU286" s="1"/>
      <c r="OV286" s="1"/>
      <c r="OW286" s="1"/>
      <c r="OX286" s="1"/>
      <c r="OY286" s="1"/>
      <c r="OZ286" s="1"/>
      <c r="PA286" s="1"/>
      <c r="PB286" s="1"/>
      <c r="PC286" s="1"/>
      <c r="PD286" s="1"/>
      <c r="PE286" s="1"/>
      <c r="PF286" s="1"/>
      <c r="PG286" s="1"/>
      <c r="PH286" s="1"/>
      <c r="PI286" s="1"/>
      <c r="PJ286" s="1"/>
      <c r="PK286" s="1"/>
      <c r="PL286" s="1"/>
      <c r="PM286" s="1"/>
      <c r="PN286" s="1"/>
      <c r="PO286" s="1"/>
      <c r="PP286" s="1"/>
      <c r="PQ286" s="1"/>
      <c r="PR286" s="1"/>
      <c r="PS286" s="1"/>
      <c r="PT286" s="1"/>
      <c r="PU286" s="1"/>
      <c r="PV286" s="1"/>
      <c r="PW286" s="1"/>
      <c r="PX286" s="1"/>
      <c r="PY286" s="1"/>
      <c r="PZ286" s="1"/>
      <c r="QA286" s="1"/>
      <c r="QB286" s="1"/>
      <c r="QC286" s="1"/>
      <c r="QD286" s="1"/>
      <c r="QE286" s="1"/>
      <c r="QF286" s="1"/>
      <c r="QG286" s="1"/>
      <c r="QH286" s="1"/>
      <c r="QI286" s="1"/>
      <c r="QJ286" s="1"/>
      <c r="QK286" s="1"/>
      <c r="QL286" s="1"/>
      <c r="QM286" s="1"/>
      <c r="QN286" s="1"/>
      <c r="QO286" s="1"/>
      <c r="QP286" s="1"/>
      <c r="QQ286" s="1"/>
      <c r="QR286" s="1"/>
      <c r="QS286" s="1"/>
      <c r="QT286" s="1"/>
      <c r="QU286" s="1"/>
      <c r="QV286" s="1"/>
      <c r="QW286" s="1"/>
      <c r="QX286" s="1"/>
      <c r="QY286" s="1"/>
      <c r="QZ286" s="1"/>
      <c r="RA286" s="1"/>
      <c r="RB286" s="1"/>
      <c r="RC286" s="1"/>
      <c r="RD286" s="1"/>
      <c r="RE286" s="1"/>
      <c r="RF286" s="1"/>
      <c r="RG286" s="1"/>
      <c r="RH286" s="1"/>
      <c r="RI286" s="1"/>
      <c r="RJ286" s="1"/>
      <c r="RK286" s="1"/>
      <c r="RL286" s="1"/>
      <c r="RM286" s="1"/>
      <c r="RN286" s="1"/>
      <c r="RO286" s="1"/>
      <c r="RP286" s="1"/>
      <c r="RQ286" s="1"/>
      <c r="RR286" s="1"/>
      <c r="RS286" s="1"/>
      <c r="RT286" s="1"/>
      <c r="RU286" s="1"/>
      <c r="RV286" s="1"/>
      <c r="RW286" s="1"/>
      <c r="RX286" s="1"/>
      <c r="RY286" s="1"/>
      <c r="RZ286" s="1"/>
      <c r="SA286" s="1"/>
      <c r="SB286" s="1"/>
      <c r="SC286" s="1"/>
      <c r="SD286" s="1"/>
      <c r="SE286" s="1"/>
      <c r="SF286" s="1"/>
      <c r="SG286" s="1"/>
      <c r="SH286" s="1"/>
      <c r="SI286" s="1"/>
      <c r="SJ286" s="1"/>
      <c r="SK286" s="1"/>
      <c r="SL286" s="1"/>
      <c r="SM286" s="1"/>
      <c r="SN286" s="1"/>
      <c r="SO286" s="1"/>
      <c r="SP286" s="1"/>
      <c r="SQ286" s="1"/>
      <c r="SR286" s="1"/>
      <c r="SS286" s="1"/>
      <c r="ST286" s="1"/>
      <c r="SU286" s="1"/>
      <c r="SV286" s="1"/>
      <c r="SW286" s="1"/>
      <c r="SX286" s="1"/>
      <c r="SY286" s="1"/>
      <c r="SZ286" s="1"/>
      <c r="TA286" s="1"/>
      <c r="TB286" s="1"/>
      <c r="TC286" s="1"/>
      <c r="TD286" s="1"/>
      <c r="TE286" s="1"/>
      <c r="TF286" s="1"/>
      <c r="TG286" s="1"/>
      <c r="TH286" s="1"/>
      <c r="TI286" s="1"/>
      <c r="TJ286" s="1"/>
      <c r="TK286" s="1"/>
      <c r="TL286" s="1"/>
      <c r="TM286" s="1"/>
      <c r="TN286" s="1"/>
      <c r="TO286" s="1"/>
      <c r="TP286" s="1"/>
      <c r="TQ286" s="1"/>
      <c r="TR286" s="1"/>
      <c r="TS286" s="1"/>
      <c r="TT286" s="1"/>
      <c r="TU286" s="1"/>
      <c r="TV286" s="1"/>
      <c r="TW286" s="1"/>
      <c r="TX286" s="1"/>
      <c r="TY286" s="1"/>
      <c r="TZ286" s="1"/>
      <c r="UA286" s="1"/>
      <c r="UB286" s="1"/>
      <c r="UC286" s="1"/>
      <c r="UD286" s="1"/>
      <c r="UE286" s="1"/>
      <c r="UF286" s="1"/>
      <c r="UG286" s="1"/>
      <c r="UH286" s="1"/>
      <c r="UI286" s="1"/>
      <c r="UJ286" s="1"/>
      <c r="UK286" s="1"/>
      <c r="UL286" s="1"/>
      <c r="UM286" s="1"/>
      <c r="UN286" s="1"/>
      <c r="UO286" s="1"/>
      <c r="UP286" s="1"/>
      <c r="UQ286" s="1"/>
      <c r="UR286" s="1"/>
      <c r="US286" s="1"/>
      <c r="UT286" s="1"/>
      <c r="UU286" s="1"/>
      <c r="UV286" s="1"/>
      <c r="UW286" s="1"/>
      <c r="UX286" s="1"/>
      <c r="UY286" s="1"/>
      <c r="UZ286" s="1"/>
      <c r="VA286" s="1"/>
      <c r="VB286" s="1"/>
      <c r="VC286" s="1"/>
      <c r="VD286" s="1"/>
      <c r="VE286" s="1"/>
      <c r="VF286" s="1"/>
      <c r="VG286" s="1"/>
      <c r="VH286" s="1"/>
      <c r="VI286" s="1"/>
      <c r="VJ286" s="1"/>
      <c r="VK286" s="1"/>
      <c r="VL286" s="1"/>
      <c r="VM286" s="1"/>
      <c r="VN286" s="1"/>
      <c r="VO286" s="1"/>
      <c r="VP286" s="1"/>
      <c r="VQ286" s="1"/>
      <c r="VR286" s="1"/>
      <c r="VS286" s="1"/>
      <c r="VT286" s="1"/>
      <c r="VU286" s="1"/>
      <c r="VV286" s="1"/>
      <c r="VW286" s="1"/>
      <c r="VX286" s="1"/>
      <c r="VY286" s="1"/>
      <c r="VZ286" s="1"/>
      <c r="WA286" s="1"/>
      <c r="WB286" s="1"/>
      <c r="WC286" s="1"/>
      <c r="WD286" s="1"/>
      <c r="WE286" s="1"/>
      <c r="WF286" s="1"/>
      <c r="WG286" s="1"/>
      <c r="WH286" s="1"/>
      <c r="WI286" s="1"/>
      <c r="WJ286" s="1"/>
      <c r="WK286" s="1"/>
      <c r="WL286" s="1"/>
      <c r="WM286" s="1"/>
      <c r="WN286" s="1"/>
      <c r="WO286" s="1"/>
      <c r="WP286" s="1"/>
      <c r="WQ286" s="1"/>
      <c r="WR286" s="1"/>
      <c r="WS286" s="1"/>
      <c r="WT286" s="1"/>
      <c r="WU286" s="1"/>
      <c r="WV286" s="1"/>
      <c r="WW286" s="1"/>
      <c r="WX286" s="1"/>
      <c r="WY286" s="1"/>
      <c r="WZ286" s="1"/>
      <c r="XA286" s="1"/>
      <c r="XB286" s="1"/>
      <c r="XC286" s="1"/>
      <c r="XD286" s="1"/>
      <c r="XE286" s="1"/>
      <c r="XF286" s="1"/>
      <c r="XG286" s="1"/>
      <c r="XH286" s="1"/>
      <c r="XI286" s="1"/>
      <c r="XJ286" s="1"/>
      <c r="XK286" s="1"/>
      <c r="XL286" s="1"/>
      <c r="XM286" s="1"/>
      <c r="XN286" s="1"/>
      <c r="XO286" s="1"/>
      <c r="XP286" s="1"/>
      <c r="XQ286" s="1"/>
      <c r="XR286" s="1"/>
      <c r="XS286" s="1"/>
      <c r="XT286" s="1"/>
      <c r="XU286" s="1"/>
      <c r="XV286" s="1"/>
      <c r="XW286" s="1"/>
      <c r="XX286" s="1"/>
      <c r="XY286" s="1"/>
      <c r="XZ286" s="1"/>
      <c r="YA286" s="1"/>
      <c r="YB286" s="1"/>
      <c r="YC286" s="1"/>
      <c r="YD286" s="1"/>
      <c r="YE286" s="1"/>
      <c r="YF286" s="1"/>
      <c r="YG286" s="1"/>
      <c r="YH286" s="1"/>
      <c r="YI286" s="1"/>
      <c r="YJ286" s="1"/>
      <c r="YK286" s="1"/>
      <c r="YL286" s="1"/>
      <c r="YM286" s="1"/>
      <c r="YN286" s="1"/>
      <c r="YO286" s="1"/>
      <c r="YP286" s="1"/>
      <c r="YQ286" s="1"/>
      <c r="YR286" s="1"/>
      <c r="YS286" s="1"/>
      <c r="YT286" s="1"/>
      <c r="YU286" s="1"/>
      <c r="YV286" s="1"/>
      <c r="YW286" s="1"/>
      <c r="YX286" s="1"/>
      <c r="YY286" s="1"/>
      <c r="YZ286" s="1"/>
      <c r="ZA286" s="1"/>
      <c r="ZB286" s="1"/>
      <c r="ZC286" s="1"/>
      <c r="ZD286" s="1"/>
      <c r="ZE286" s="1"/>
      <c r="ZF286" s="1"/>
      <c r="ZG286" s="1"/>
      <c r="ZH286" s="1"/>
      <c r="ZI286" s="1"/>
      <c r="ZJ286" s="1"/>
      <c r="ZK286" s="1"/>
      <c r="ZL286" s="1"/>
      <c r="ZM286" s="1"/>
      <c r="ZN286" s="1"/>
      <c r="ZO286" s="1"/>
      <c r="ZP286" s="1"/>
      <c r="ZQ286" s="1"/>
      <c r="ZR286" s="1"/>
      <c r="ZS286" s="1"/>
      <c r="ZT286" s="1"/>
      <c r="ZU286" s="1"/>
      <c r="ZV286" s="1"/>
      <c r="ZW286" s="1"/>
      <c r="ZX286" s="1"/>
      <c r="ZY286" s="1"/>
      <c r="ZZ286" s="1"/>
      <c r="AAA286" s="1"/>
      <c r="AAB286" s="1"/>
      <c r="AAC286" s="1"/>
      <c r="AAD286" s="1"/>
      <c r="AAE286" s="1"/>
      <c r="AAF286" s="1"/>
      <c r="AAG286" s="1"/>
      <c r="AAH286" s="1"/>
      <c r="AAI286" s="1"/>
      <c r="AAJ286" s="1"/>
      <c r="AAK286" s="1"/>
      <c r="AAL286" s="1"/>
      <c r="AAM286" s="1"/>
      <c r="AAN286" s="1"/>
      <c r="AAO286" s="1"/>
      <c r="AAP286" s="1"/>
      <c r="AAQ286" s="1"/>
      <c r="AAR286" s="1"/>
      <c r="AAS286" s="1"/>
      <c r="AAT286" s="1"/>
      <c r="AAU286" s="1"/>
      <c r="AAV286" s="1"/>
      <c r="AAW286" s="1"/>
      <c r="AAX286" s="1"/>
      <c r="AAY286" s="1"/>
      <c r="AAZ286" s="1"/>
      <c r="ABA286" s="1"/>
      <c r="ABB286" s="1"/>
      <c r="ABC286" s="1"/>
      <c r="ABD286" s="1"/>
      <c r="ABE286" s="1"/>
      <c r="ABF286" s="1"/>
      <c r="ABG286" s="1"/>
      <c r="ABH286" s="1"/>
      <c r="ABI286" s="1"/>
      <c r="ABJ286" s="1"/>
      <c r="ABK286" s="1"/>
      <c r="ABL286" s="1"/>
      <c r="ABM286" s="1"/>
      <c r="ABN286" s="1"/>
      <c r="ABO286" s="1"/>
      <c r="ABP286" s="1"/>
      <c r="ABQ286" s="1"/>
      <c r="ABR286" s="1"/>
      <c r="ABS286" s="1"/>
      <c r="ABT286" s="1"/>
      <c r="ABU286" s="1"/>
      <c r="ABV286" s="1"/>
      <c r="ABW286" s="1"/>
      <c r="ABX286" s="1"/>
      <c r="ABY286" s="1"/>
      <c r="ABZ286" s="1"/>
      <c r="ACA286" s="1"/>
      <c r="ACB286" s="1"/>
      <c r="ACC286" s="1"/>
      <c r="ACD286" s="1"/>
      <c r="ACE286" s="1"/>
      <c r="ACF286" s="1"/>
      <c r="ACG286" s="1"/>
      <c r="ACH286" s="1"/>
      <c r="ACI286" s="1"/>
      <c r="ACJ286" s="1"/>
      <c r="ACK286" s="1"/>
      <c r="ACL286" s="1"/>
      <c r="ACM286" s="1"/>
      <c r="ACN286" s="1"/>
      <c r="ACO286" s="1"/>
      <c r="ACP286" s="1"/>
      <c r="ACQ286" s="1"/>
      <c r="ACR286" s="1"/>
      <c r="ACS286" s="1"/>
      <c r="ACT286" s="1"/>
      <c r="ACU286" s="1"/>
      <c r="ACV286" s="1"/>
      <c r="ACW286" s="1"/>
      <c r="ACX286" s="1"/>
      <c r="ACY286" s="1"/>
      <c r="ACZ286" s="1"/>
      <c r="ADA286" s="1"/>
      <c r="ADB286" s="1"/>
      <c r="ADC286" s="1"/>
      <c r="ADD286" s="1"/>
      <c r="ADE286" s="1"/>
      <c r="ADF286" s="1"/>
      <c r="ADG286" s="1"/>
      <c r="ADH286" s="1"/>
      <c r="ADI286" s="1"/>
      <c r="ADJ286" s="1"/>
      <c r="ADK286" s="1"/>
      <c r="ADL286" s="1"/>
      <c r="ADM286" s="1"/>
      <c r="ADN286" s="1"/>
      <c r="ADO286" s="1"/>
      <c r="ADP286" s="1"/>
      <c r="ADQ286" s="1"/>
      <c r="ADR286" s="1"/>
      <c r="ADS286" s="1"/>
      <c r="ADT286" s="1"/>
      <c r="ADU286" s="1"/>
      <c r="ADV286" s="1"/>
      <c r="ADW286" s="1"/>
      <c r="ADX286" s="1"/>
      <c r="ADY286" s="1"/>
      <c r="ADZ286" s="1"/>
      <c r="AEA286" s="1"/>
      <c r="AEB286" s="1"/>
      <c r="AEC286" s="1"/>
      <c r="AED286" s="1"/>
      <c r="AEE286" s="1"/>
      <c r="AEF286" s="1"/>
      <c r="AEG286" s="1"/>
      <c r="AEH286" s="1"/>
      <c r="AEI286" s="1"/>
      <c r="AEJ286" s="1"/>
      <c r="AEK286" s="1"/>
      <c r="AEL286" s="1"/>
      <c r="AEM286" s="1"/>
      <c r="AEN286" s="1"/>
      <c r="AEO286" s="1"/>
      <c r="AEP286" s="1"/>
      <c r="AEQ286" s="1"/>
      <c r="AER286" s="1"/>
      <c r="AES286" s="1"/>
      <c r="AET286" s="1"/>
      <c r="AEU286" s="1"/>
      <c r="AEV286" s="1"/>
      <c r="AEW286" s="1"/>
      <c r="AEX286" s="1"/>
      <c r="AEY286" s="1"/>
      <c r="AEZ286" s="1"/>
      <c r="AFA286" s="1"/>
      <c r="AFB286" s="1"/>
      <c r="AFC286" s="1"/>
      <c r="AFD286" s="1"/>
      <c r="AFE286" s="1"/>
      <c r="AFF286" s="1"/>
      <c r="AFG286" s="1"/>
      <c r="AFH286" s="1"/>
      <c r="AFI286" s="1"/>
      <c r="AFJ286" s="1"/>
      <c r="AFK286" s="1"/>
      <c r="AFL286" s="1"/>
      <c r="AFM286" s="1"/>
      <c r="AFN286" s="1"/>
      <c r="AFO286" s="1"/>
      <c r="AFP286" s="1"/>
      <c r="AFQ286" s="1"/>
      <c r="AFR286" s="1"/>
      <c r="AFS286" s="1"/>
      <c r="AFT286" s="1"/>
      <c r="AFU286" s="1"/>
      <c r="AFV286" s="1"/>
      <c r="AFW286" s="1"/>
      <c r="AFX286" s="1"/>
      <c r="AFY286" s="1"/>
      <c r="AFZ286" s="1"/>
      <c r="AGA286" s="1"/>
      <c r="AGB286" s="1"/>
      <c r="AGC286" s="1"/>
      <c r="AGD286" s="1"/>
      <c r="AGE286" s="1"/>
      <c r="AGF286" s="1"/>
      <c r="AGG286" s="1"/>
      <c r="AGH286" s="1"/>
      <c r="AGI286" s="1"/>
      <c r="AGJ286" s="1"/>
      <c r="AGK286" s="1"/>
      <c r="AGL286" s="1"/>
      <c r="AGM286" s="1"/>
      <c r="AGN286" s="1"/>
      <c r="AGO286" s="1"/>
      <c r="AGP286" s="1"/>
      <c r="AGQ286" s="1"/>
      <c r="AGR286" s="1"/>
      <c r="AGS286" s="1"/>
      <c r="AGT286" s="1"/>
      <c r="AGU286" s="1"/>
      <c r="AGV286" s="1"/>
      <c r="AGW286" s="1"/>
      <c r="AGX286" s="1"/>
      <c r="AGY286" s="1"/>
      <c r="AGZ286" s="1"/>
      <c r="AHA286" s="1"/>
      <c r="AHB286" s="1"/>
      <c r="AHC286" s="1"/>
      <c r="AHD286" s="1"/>
      <c r="AHE286" s="1"/>
      <c r="AHF286" s="1"/>
      <c r="AHG286" s="1"/>
      <c r="AHH286" s="1"/>
      <c r="AHI286" s="1"/>
      <c r="AHJ286" s="1"/>
      <c r="AHK286" s="1"/>
      <c r="AHL286" s="1"/>
      <c r="AHM286" s="1"/>
      <c r="AHN286" s="1"/>
      <c r="AHO286" s="1"/>
      <c r="AHP286" s="1"/>
      <c r="AHQ286" s="1"/>
      <c r="AHR286" s="1"/>
      <c r="AHS286" s="1"/>
      <c r="AHT286" s="1"/>
      <c r="AHU286" s="1"/>
      <c r="AHV286" s="1"/>
      <c r="AHW286" s="1"/>
      <c r="AHX286" s="1"/>
      <c r="AHY286" s="1"/>
      <c r="AHZ286" s="1"/>
      <c r="AIA286" s="1"/>
      <c r="AIB286" s="1"/>
      <c r="AIC286" s="1"/>
      <c r="AID286" s="1"/>
      <c r="AIE286" s="1"/>
      <c r="AIF286" s="1"/>
      <c r="AIG286" s="1"/>
      <c r="AIH286" s="1"/>
      <c r="AII286" s="1"/>
      <c r="AIJ286" s="1"/>
      <c r="AIK286" s="1"/>
      <c r="AIL286" s="1"/>
      <c r="AIM286" s="1"/>
      <c r="AIN286" s="1"/>
      <c r="AIO286" s="1"/>
      <c r="AIP286" s="1"/>
      <c r="AIQ286" s="1"/>
      <c r="AIR286" s="1"/>
      <c r="AIS286" s="1"/>
      <c r="AIT286" s="1"/>
      <c r="AIU286" s="1"/>
      <c r="AIV286" s="1"/>
      <c r="AIW286" s="1"/>
      <c r="AIX286" s="1"/>
      <c r="AIY286" s="1"/>
      <c r="AIZ286" s="1"/>
      <c r="AJA286" s="1"/>
      <c r="AJB286" s="1"/>
      <c r="AJC286" s="1"/>
      <c r="AJD286" s="1"/>
      <c r="AJE286" s="1"/>
      <c r="AJF286" s="1"/>
      <c r="AJG286" s="1"/>
      <c r="AJH286" s="1"/>
      <c r="AJI286" s="1"/>
      <c r="AJJ286" s="1"/>
      <c r="AJK286" s="1"/>
      <c r="AJL286" s="1"/>
      <c r="AJM286" s="1"/>
      <c r="AJN286" s="1"/>
      <c r="AJO286" s="1"/>
      <c r="AJP286" s="1"/>
      <c r="AJQ286" s="1"/>
      <c r="AJR286" s="1"/>
      <c r="AJS286" s="1"/>
      <c r="AJT286" s="1"/>
      <c r="AJU286" s="1"/>
      <c r="AJV286" s="1"/>
      <c r="AJW286" s="1"/>
      <c r="AJX286" s="1"/>
      <c r="AJY286" s="1"/>
      <c r="AJZ286" s="1"/>
      <c r="AKA286" s="1"/>
      <c r="AKB286" s="1"/>
      <c r="AKC286" s="1"/>
      <c r="AKD286" s="1"/>
      <c r="AKE286" s="1"/>
      <c r="AKF286" s="1"/>
      <c r="AKG286" s="1"/>
      <c r="AKH286" s="1"/>
      <c r="AKI286" s="1"/>
      <c r="AKJ286" s="1"/>
      <c r="AKK286" s="1"/>
      <c r="AKL286" s="1"/>
      <c r="AKM286" s="1"/>
      <c r="AKN286" s="1"/>
      <c r="AKO286" s="1"/>
      <c r="AKP286" s="1"/>
      <c r="AKQ286" s="1"/>
      <c r="AKR286" s="1"/>
      <c r="AKS286" s="1"/>
      <c r="AKT286" s="1"/>
      <c r="AKU286" s="1"/>
      <c r="AKV286" s="1"/>
      <c r="AKW286" s="1"/>
      <c r="AKX286" s="1"/>
      <c r="AKY286" s="1"/>
      <c r="AKZ286" s="1"/>
      <c r="ALA286" s="1"/>
      <c r="ALB286" s="1"/>
      <c r="ALC286" s="1"/>
      <c r="ALD286" s="1"/>
      <c r="ALE286" s="1"/>
      <c r="ALF286" s="1"/>
      <c r="ALG286" s="1"/>
      <c r="ALH286" s="1"/>
      <c r="ALI286" s="1"/>
      <c r="ALJ286" s="1"/>
      <c r="ALK286" s="1"/>
      <c r="ALL286" s="1"/>
      <c r="ALM286" s="1"/>
      <c r="ALN286" s="1"/>
      <c r="ALO286" s="1"/>
      <c r="ALP286" s="1"/>
      <c r="ALQ286" s="1"/>
      <c r="ALR286" s="1"/>
      <c r="ALS286" s="1"/>
      <c r="ALT286" s="1"/>
      <c r="ALU286" s="1"/>
      <c r="ALV286" s="1"/>
      <c r="ALW286" s="1"/>
      <c r="ALX286" s="1"/>
      <c r="ALY286" s="1"/>
      <c r="ALZ286" s="1"/>
      <c r="AMA286" s="1"/>
      <c r="AMB286" s="1"/>
      <c r="AMC286" s="1"/>
      <c r="AMD286" s="1"/>
      <c r="AME286" s="1"/>
      <c r="AMF286" s="1"/>
      <c r="AMG286" s="1"/>
      <c r="AMH286" s="1"/>
      <c r="AMI286" s="1"/>
      <c r="AMJ286" s="1"/>
      <c r="AMK286" s="1"/>
    </row>
    <row r="287" spans="1:1025" s="53" customFormat="1">
      <c r="A287" s="1"/>
      <c r="B287" s="190">
        <v>150</v>
      </c>
      <c r="C287" s="191" t="s">
        <v>1316</v>
      </c>
      <c r="D287" s="191">
        <v>42.85</v>
      </c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  <c r="JL287" s="1"/>
      <c r="JM287" s="1"/>
      <c r="JN287" s="1"/>
      <c r="JO287" s="1"/>
      <c r="JP287" s="1"/>
      <c r="JQ287" s="1"/>
      <c r="JR287" s="1"/>
      <c r="JS287" s="1"/>
      <c r="JT287" s="1"/>
      <c r="JU287" s="1"/>
      <c r="JV287" s="1"/>
      <c r="JW287" s="1"/>
      <c r="JX287" s="1"/>
      <c r="JY287" s="1"/>
      <c r="JZ287" s="1"/>
      <c r="KA287" s="1"/>
      <c r="KB287" s="1"/>
      <c r="KC287" s="1"/>
      <c r="KD287" s="1"/>
      <c r="KE287" s="1"/>
      <c r="KF287" s="1"/>
      <c r="KG287" s="1"/>
      <c r="KH287" s="1"/>
      <c r="KI287" s="1"/>
      <c r="KJ287" s="1"/>
      <c r="KK287" s="1"/>
      <c r="KL287" s="1"/>
      <c r="KM287" s="1"/>
      <c r="KN287" s="1"/>
      <c r="KO287" s="1"/>
      <c r="KP287" s="1"/>
      <c r="KQ287" s="1"/>
      <c r="KR287" s="1"/>
      <c r="KS287" s="1"/>
      <c r="KT287" s="1"/>
      <c r="KU287" s="1"/>
      <c r="KV287" s="1"/>
      <c r="KW287" s="1"/>
      <c r="KX287" s="1"/>
      <c r="KY287" s="1"/>
      <c r="KZ287" s="1"/>
      <c r="LA287" s="1"/>
      <c r="LB287" s="1"/>
      <c r="LC287" s="1"/>
      <c r="LD287" s="1"/>
      <c r="LE287" s="1"/>
      <c r="LF287" s="1"/>
      <c r="LG287" s="1"/>
      <c r="LH287" s="1"/>
      <c r="LI287" s="1"/>
      <c r="LJ287" s="1"/>
      <c r="LK287" s="1"/>
      <c r="LL287" s="1"/>
      <c r="LM287" s="1"/>
      <c r="LN287" s="1"/>
      <c r="LO287" s="1"/>
      <c r="LP287" s="1"/>
      <c r="LQ287" s="1"/>
      <c r="LR287" s="1"/>
      <c r="LS287" s="1"/>
      <c r="LT287" s="1"/>
      <c r="LU287" s="1"/>
      <c r="LV287" s="1"/>
      <c r="LW287" s="1"/>
      <c r="LX287" s="1"/>
      <c r="LY287" s="1"/>
      <c r="LZ287" s="1"/>
      <c r="MA287" s="1"/>
      <c r="MB287" s="1"/>
      <c r="MC287" s="1"/>
      <c r="MD287" s="1"/>
      <c r="ME287" s="1"/>
      <c r="MF287" s="1"/>
      <c r="MG287" s="1"/>
      <c r="MH287" s="1"/>
      <c r="MI287" s="1"/>
      <c r="MJ287" s="1"/>
      <c r="MK287" s="1"/>
      <c r="ML287" s="1"/>
      <c r="MM287" s="1"/>
      <c r="MN287" s="1"/>
      <c r="MO287" s="1"/>
      <c r="MP287" s="1"/>
      <c r="MQ287" s="1"/>
      <c r="MR287" s="1"/>
      <c r="MS287" s="1"/>
      <c r="MT287" s="1"/>
      <c r="MU287" s="1"/>
      <c r="MV287" s="1"/>
      <c r="MW287" s="1"/>
      <c r="MX287" s="1"/>
      <c r="MY287" s="1"/>
      <c r="MZ287" s="1"/>
      <c r="NA287" s="1"/>
      <c r="NB287" s="1"/>
      <c r="NC287" s="1"/>
      <c r="ND287" s="1"/>
      <c r="NE287" s="1"/>
      <c r="NF287" s="1"/>
      <c r="NG287" s="1"/>
      <c r="NH287" s="1"/>
      <c r="NI287" s="1"/>
      <c r="NJ287" s="1"/>
      <c r="NK287" s="1"/>
      <c r="NL287" s="1"/>
      <c r="NM287" s="1"/>
      <c r="NN287" s="1"/>
      <c r="NO287" s="1"/>
      <c r="NP287" s="1"/>
      <c r="NQ287" s="1"/>
      <c r="NR287" s="1"/>
      <c r="NS287" s="1"/>
      <c r="NT287" s="1"/>
      <c r="NU287" s="1"/>
      <c r="NV287" s="1"/>
      <c r="NW287" s="1"/>
      <c r="NX287" s="1"/>
      <c r="NY287" s="1"/>
      <c r="NZ287" s="1"/>
      <c r="OA287" s="1"/>
      <c r="OB287" s="1"/>
      <c r="OC287" s="1"/>
      <c r="OD287" s="1"/>
      <c r="OE287" s="1"/>
      <c r="OF287" s="1"/>
      <c r="OG287" s="1"/>
      <c r="OH287" s="1"/>
      <c r="OI287" s="1"/>
      <c r="OJ287" s="1"/>
      <c r="OK287" s="1"/>
      <c r="OL287" s="1"/>
      <c r="OM287" s="1"/>
      <c r="ON287" s="1"/>
      <c r="OO287" s="1"/>
      <c r="OP287" s="1"/>
      <c r="OQ287" s="1"/>
      <c r="OR287" s="1"/>
      <c r="OS287" s="1"/>
      <c r="OT287" s="1"/>
      <c r="OU287" s="1"/>
      <c r="OV287" s="1"/>
      <c r="OW287" s="1"/>
      <c r="OX287" s="1"/>
      <c r="OY287" s="1"/>
      <c r="OZ287" s="1"/>
      <c r="PA287" s="1"/>
      <c r="PB287" s="1"/>
      <c r="PC287" s="1"/>
      <c r="PD287" s="1"/>
      <c r="PE287" s="1"/>
      <c r="PF287" s="1"/>
      <c r="PG287" s="1"/>
      <c r="PH287" s="1"/>
      <c r="PI287" s="1"/>
      <c r="PJ287" s="1"/>
      <c r="PK287" s="1"/>
      <c r="PL287" s="1"/>
      <c r="PM287" s="1"/>
      <c r="PN287" s="1"/>
      <c r="PO287" s="1"/>
      <c r="PP287" s="1"/>
      <c r="PQ287" s="1"/>
      <c r="PR287" s="1"/>
      <c r="PS287" s="1"/>
      <c r="PT287" s="1"/>
      <c r="PU287" s="1"/>
      <c r="PV287" s="1"/>
      <c r="PW287" s="1"/>
      <c r="PX287" s="1"/>
      <c r="PY287" s="1"/>
      <c r="PZ287" s="1"/>
      <c r="QA287" s="1"/>
      <c r="QB287" s="1"/>
      <c r="QC287" s="1"/>
      <c r="QD287" s="1"/>
      <c r="QE287" s="1"/>
      <c r="QF287" s="1"/>
      <c r="QG287" s="1"/>
      <c r="QH287" s="1"/>
      <c r="QI287" s="1"/>
      <c r="QJ287" s="1"/>
      <c r="QK287" s="1"/>
      <c r="QL287" s="1"/>
      <c r="QM287" s="1"/>
      <c r="QN287" s="1"/>
      <c r="QO287" s="1"/>
      <c r="QP287" s="1"/>
      <c r="QQ287" s="1"/>
      <c r="QR287" s="1"/>
      <c r="QS287" s="1"/>
      <c r="QT287" s="1"/>
      <c r="QU287" s="1"/>
      <c r="QV287" s="1"/>
      <c r="QW287" s="1"/>
      <c r="QX287" s="1"/>
      <c r="QY287" s="1"/>
      <c r="QZ287" s="1"/>
      <c r="RA287" s="1"/>
      <c r="RB287" s="1"/>
      <c r="RC287" s="1"/>
      <c r="RD287" s="1"/>
      <c r="RE287" s="1"/>
      <c r="RF287" s="1"/>
      <c r="RG287" s="1"/>
      <c r="RH287" s="1"/>
      <c r="RI287" s="1"/>
      <c r="RJ287" s="1"/>
      <c r="RK287" s="1"/>
      <c r="RL287" s="1"/>
      <c r="RM287" s="1"/>
      <c r="RN287" s="1"/>
      <c r="RO287" s="1"/>
      <c r="RP287" s="1"/>
      <c r="RQ287" s="1"/>
      <c r="RR287" s="1"/>
      <c r="RS287" s="1"/>
      <c r="RT287" s="1"/>
      <c r="RU287" s="1"/>
      <c r="RV287" s="1"/>
      <c r="RW287" s="1"/>
      <c r="RX287" s="1"/>
      <c r="RY287" s="1"/>
      <c r="RZ287" s="1"/>
      <c r="SA287" s="1"/>
      <c r="SB287" s="1"/>
      <c r="SC287" s="1"/>
      <c r="SD287" s="1"/>
      <c r="SE287" s="1"/>
      <c r="SF287" s="1"/>
      <c r="SG287" s="1"/>
      <c r="SH287" s="1"/>
      <c r="SI287" s="1"/>
      <c r="SJ287" s="1"/>
      <c r="SK287" s="1"/>
      <c r="SL287" s="1"/>
      <c r="SM287" s="1"/>
      <c r="SN287" s="1"/>
      <c r="SO287" s="1"/>
      <c r="SP287" s="1"/>
      <c r="SQ287" s="1"/>
      <c r="SR287" s="1"/>
      <c r="SS287" s="1"/>
      <c r="ST287" s="1"/>
      <c r="SU287" s="1"/>
      <c r="SV287" s="1"/>
      <c r="SW287" s="1"/>
      <c r="SX287" s="1"/>
      <c r="SY287" s="1"/>
      <c r="SZ287" s="1"/>
      <c r="TA287" s="1"/>
      <c r="TB287" s="1"/>
      <c r="TC287" s="1"/>
      <c r="TD287" s="1"/>
      <c r="TE287" s="1"/>
      <c r="TF287" s="1"/>
      <c r="TG287" s="1"/>
      <c r="TH287" s="1"/>
      <c r="TI287" s="1"/>
      <c r="TJ287" s="1"/>
      <c r="TK287" s="1"/>
      <c r="TL287" s="1"/>
      <c r="TM287" s="1"/>
      <c r="TN287" s="1"/>
      <c r="TO287" s="1"/>
      <c r="TP287" s="1"/>
      <c r="TQ287" s="1"/>
      <c r="TR287" s="1"/>
      <c r="TS287" s="1"/>
      <c r="TT287" s="1"/>
      <c r="TU287" s="1"/>
      <c r="TV287" s="1"/>
      <c r="TW287" s="1"/>
      <c r="TX287" s="1"/>
      <c r="TY287" s="1"/>
      <c r="TZ287" s="1"/>
      <c r="UA287" s="1"/>
      <c r="UB287" s="1"/>
      <c r="UC287" s="1"/>
      <c r="UD287" s="1"/>
      <c r="UE287" s="1"/>
      <c r="UF287" s="1"/>
      <c r="UG287" s="1"/>
      <c r="UH287" s="1"/>
      <c r="UI287" s="1"/>
      <c r="UJ287" s="1"/>
      <c r="UK287" s="1"/>
      <c r="UL287" s="1"/>
      <c r="UM287" s="1"/>
      <c r="UN287" s="1"/>
      <c r="UO287" s="1"/>
      <c r="UP287" s="1"/>
      <c r="UQ287" s="1"/>
      <c r="UR287" s="1"/>
      <c r="US287" s="1"/>
      <c r="UT287" s="1"/>
      <c r="UU287" s="1"/>
      <c r="UV287" s="1"/>
      <c r="UW287" s="1"/>
      <c r="UX287" s="1"/>
      <c r="UY287" s="1"/>
      <c r="UZ287" s="1"/>
      <c r="VA287" s="1"/>
      <c r="VB287" s="1"/>
      <c r="VC287" s="1"/>
      <c r="VD287" s="1"/>
      <c r="VE287" s="1"/>
      <c r="VF287" s="1"/>
      <c r="VG287" s="1"/>
      <c r="VH287" s="1"/>
      <c r="VI287" s="1"/>
      <c r="VJ287" s="1"/>
      <c r="VK287" s="1"/>
      <c r="VL287" s="1"/>
      <c r="VM287" s="1"/>
      <c r="VN287" s="1"/>
      <c r="VO287" s="1"/>
      <c r="VP287" s="1"/>
      <c r="VQ287" s="1"/>
      <c r="VR287" s="1"/>
      <c r="VS287" s="1"/>
      <c r="VT287" s="1"/>
      <c r="VU287" s="1"/>
      <c r="VV287" s="1"/>
      <c r="VW287" s="1"/>
      <c r="VX287" s="1"/>
      <c r="VY287" s="1"/>
      <c r="VZ287" s="1"/>
      <c r="WA287" s="1"/>
      <c r="WB287" s="1"/>
      <c r="WC287" s="1"/>
      <c r="WD287" s="1"/>
      <c r="WE287" s="1"/>
      <c r="WF287" s="1"/>
      <c r="WG287" s="1"/>
      <c r="WH287" s="1"/>
      <c r="WI287" s="1"/>
      <c r="WJ287" s="1"/>
      <c r="WK287" s="1"/>
      <c r="WL287" s="1"/>
      <c r="WM287" s="1"/>
      <c r="WN287" s="1"/>
      <c r="WO287" s="1"/>
      <c r="WP287" s="1"/>
      <c r="WQ287" s="1"/>
      <c r="WR287" s="1"/>
      <c r="WS287" s="1"/>
      <c r="WT287" s="1"/>
      <c r="WU287" s="1"/>
      <c r="WV287" s="1"/>
      <c r="WW287" s="1"/>
      <c r="WX287" s="1"/>
      <c r="WY287" s="1"/>
      <c r="WZ287" s="1"/>
      <c r="XA287" s="1"/>
      <c r="XB287" s="1"/>
      <c r="XC287" s="1"/>
      <c r="XD287" s="1"/>
      <c r="XE287" s="1"/>
      <c r="XF287" s="1"/>
      <c r="XG287" s="1"/>
      <c r="XH287" s="1"/>
      <c r="XI287" s="1"/>
      <c r="XJ287" s="1"/>
      <c r="XK287" s="1"/>
      <c r="XL287" s="1"/>
      <c r="XM287" s="1"/>
      <c r="XN287" s="1"/>
      <c r="XO287" s="1"/>
      <c r="XP287" s="1"/>
      <c r="XQ287" s="1"/>
      <c r="XR287" s="1"/>
      <c r="XS287" s="1"/>
      <c r="XT287" s="1"/>
      <c r="XU287" s="1"/>
      <c r="XV287" s="1"/>
      <c r="XW287" s="1"/>
      <c r="XX287" s="1"/>
      <c r="XY287" s="1"/>
      <c r="XZ287" s="1"/>
      <c r="YA287" s="1"/>
      <c r="YB287" s="1"/>
      <c r="YC287" s="1"/>
      <c r="YD287" s="1"/>
      <c r="YE287" s="1"/>
      <c r="YF287" s="1"/>
      <c r="YG287" s="1"/>
      <c r="YH287" s="1"/>
      <c r="YI287" s="1"/>
      <c r="YJ287" s="1"/>
      <c r="YK287" s="1"/>
      <c r="YL287" s="1"/>
      <c r="YM287" s="1"/>
      <c r="YN287" s="1"/>
      <c r="YO287" s="1"/>
      <c r="YP287" s="1"/>
      <c r="YQ287" s="1"/>
      <c r="YR287" s="1"/>
      <c r="YS287" s="1"/>
      <c r="YT287" s="1"/>
      <c r="YU287" s="1"/>
      <c r="YV287" s="1"/>
      <c r="YW287" s="1"/>
      <c r="YX287" s="1"/>
      <c r="YY287" s="1"/>
      <c r="YZ287" s="1"/>
      <c r="ZA287" s="1"/>
      <c r="ZB287" s="1"/>
      <c r="ZC287" s="1"/>
      <c r="ZD287" s="1"/>
      <c r="ZE287" s="1"/>
      <c r="ZF287" s="1"/>
      <c r="ZG287" s="1"/>
      <c r="ZH287" s="1"/>
      <c r="ZI287" s="1"/>
      <c r="ZJ287" s="1"/>
      <c r="ZK287" s="1"/>
      <c r="ZL287" s="1"/>
      <c r="ZM287" s="1"/>
      <c r="ZN287" s="1"/>
      <c r="ZO287" s="1"/>
      <c r="ZP287" s="1"/>
      <c r="ZQ287" s="1"/>
      <c r="ZR287" s="1"/>
      <c r="ZS287" s="1"/>
      <c r="ZT287" s="1"/>
      <c r="ZU287" s="1"/>
      <c r="ZV287" s="1"/>
      <c r="ZW287" s="1"/>
      <c r="ZX287" s="1"/>
      <c r="ZY287" s="1"/>
      <c r="ZZ287" s="1"/>
      <c r="AAA287" s="1"/>
      <c r="AAB287" s="1"/>
      <c r="AAC287" s="1"/>
      <c r="AAD287" s="1"/>
      <c r="AAE287" s="1"/>
      <c r="AAF287" s="1"/>
      <c r="AAG287" s="1"/>
      <c r="AAH287" s="1"/>
      <c r="AAI287" s="1"/>
      <c r="AAJ287" s="1"/>
      <c r="AAK287" s="1"/>
      <c r="AAL287" s="1"/>
      <c r="AAM287" s="1"/>
      <c r="AAN287" s="1"/>
      <c r="AAO287" s="1"/>
      <c r="AAP287" s="1"/>
      <c r="AAQ287" s="1"/>
      <c r="AAR287" s="1"/>
      <c r="AAS287" s="1"/>
      <c r="AAT287" s="1"/>
      <c r="AAU287" s="1"/>
      <c r="AAV287" s="1"/>
      <c r="AAW287" s="1"/>
      <c r="AAX287" s="1"/>
      <c r="AAY287" s="1"/>
      <c r="AAZ287" s="1"/>
      <c r="ABA287" s="1"/>
      <c r="ABB287" s="1"/>
      <c r="ABC287" s="1"/>
      <c r="ABD287" s="1"/>
      <c r="ABE287" s="1"/>
      <c r="ABF287" s="1"/>
      <c r="ABG287" s="1"/>
      <c r="ABH287" s="1"/>
      <c r="ABI287" s="1"/>
      <c r="ABJ287" s="1"/>
      <c r="ABK287" s="1"/>
      <c r="ABL287" s="1"/>
      <c r="ABM287" s="1"/>
      <c r="ABN287" s="1"/>
      <c r="ABO287" s="1"/>
      <c r="ABP287" s="1"/>
      <c r="ABQ287" s="1"/>
      <c r="ABR287" s="1"/>
      <c r="ABS287" s="1"/>
      <c r="ABT287" s="1"/>
      <c r="ABU287" s="1"/>
      <c r="ABV287" s="1"/>
      <c r="ABW287" s="1"/>
      <c r="ABX287" s="1"/>
      <c r="ABY287" s="1"/>
      <c r="ABZ287" s="1"/>
      <c r="ACA287" s="1"/>
      <c r="ACB287" s="1"/>
      <c r="ACC287" s="1"/>
      <c r="ACD287" s="1"/>
      <c r="ACE287" s="1"/>
      <c r="ACF287" s="1"/>
      <c r="ACG287" s="1"/>
      <c r="ACH287" s="1"/>
      <c r="ACI287" s="1"/>
      <c r="ACJ287" s="1"/>
      <c r="ACK287" s="1"/>
      <c r="ACL287" s="1"/>
      <c r="ACM287" s="1"/>
      <c r="ACN287" s="1"/>
      <c r="ACO287" s="1"/>
      <c r="ACP287" s="1"/>
      <c r="ACQ287" s="1"/>
      <c r="ACR287" s="1"/>
      <c r="ACS287" s="1"/>
      <c r="ACT287" s="1"/>
      <c r="ACU287" s="1"/>
      <c r="ACV287" s="1"/>
      <c r="ACW287" s="1"/>
      <c r="ACX287" s="1"/>
      <c r="ACY287" s="1"/>
      <c r="ACZ287" s="1"/>
      <c r="ADA287" s="1"/>
      <c r="ADB287" s="1"/>
      <c r="ADC287" s="1"/>
      <c r="ADD287" s="1"/>
      <c r="ADE287" s="1"/>
      <c r="ADF287" s="1"/>
      <c r="ADG287" s="1"/>
      <c r="ADH287" s="1"/>
      <c r="ADI287" s="1"/>
      <c r="ADJ287" s="1"/>
      <c r="ADK287" s="1"/>
      <c r="ADL287" s="1"/>
      <c r="ADM287" s="1"/>
      <c r="ADN287" s="1"/>
      <c r="ADO287" s="1"/>
      <c r="ADP287" s="1"/>
      <c r="ADQ287" s="1"/>
      <c r="ADR287" s="1"/>
      <c r="ADS287" s="1"/>
      <c r="ADT287" s="1"/>
      <c r="ADU287" s="1"/>
      <c r="ADV287" s="1"/>
      <c r="ADW287" s="1"/>
      <c r="ADX287" s="1"/>
      <c r="ADY287" s="1"/>
      <c r="ADZ287" s="1"/>
      <c r="AEA287" s="1"/>
      <c r="AEB287" s="1"/>
      <c r="AEC287" s="1"/>
      <c r="AED287" s="1"/>
      <c r="AEE287" s="1"/>
      <c r="AEF287" s="1"/>
      <c r="AEG287" s="1"/>
      <c r="AEH287" s="1"/>
      <c r="AEI287" s="1"/>
      <c r="AEJ287" s="1"/>
      <c r="AEK287" s="1"/>
      <c r="AEL287" s="1"/>
      <c r="AEM287" s="1"/>
      <c r="AEN287" s="1"/>
      <c r="AEO287" s="1"/>
      <c r="AEP287" s="1"/>
      <c r="AEQ287" s="1"/>
      <c r="AER287" s="1"/>
      <c r="AES287" s="1"/>
      <c r="AET287" s="1"/>
      <c r="AEU287" s="1"/>
      <c r="AEV287" s="1"/>
      <c r="AEW287" s="1"/>
      <c r="AEX287" s="1"/>
      <c r="AEY287" s="1"/>
      <c r="AEZ287" s="1"/>
      <c r="AFA287" s="1"/>
      <c r="AFB287" s="1"/>
      <c r="AFC287" s="1"/>
      <c r="AFD287" s="1"/>
      <c r="AFE287" s="1"/>
      <c r="AFF287" s="1"/>
      <c r="AFG287" s="1"/>
      <c r="AFH287" s="1"/>
      <c r="AFI287" s="1"/>
      <c r="AFJ287" s="1"/>
      <c r="AFK287" s="1"/>
      <c r="AFL287" s="1"/>
      <c r="AFM287" s="1"/>
      <c r="AFN287" s="1"/>
      <c r="AFO287" s="1"/>
      <c r="AFP287" s="1"/>
      <c r="AFQ287" s="1"/>
      <c r="AFR287" s="1"/>
      <c r="AFS287" s="1"/>
      <c r="AFT287" s="1"/>
      <c r="AFU287" s="1"/>
      <c r="AFV287" s="1"/>
      <c r="AFW287" s="1"/>
      <c r="AFX287" s="1"/>
      <c r="AFY287" s="1"/>
      <c r="AFZ287" s="1"/>
      <c r="AGA287" s="1"/>
      <c r="AGB287" s="1"/>
      <c r="AGC287" s="1"/>
      <c r="AGD287" s="1"/>
      <c r="AGE287" s="1"/>
      <c r="AGF287" s="1"/>
      <c r="AGG287" s="1"/>
      <c r="AGH287" s="1"/>
      <c r="AGI287" s="1"/>
      <c r="AGJ287" s="1"/>
      <c r="AGK287" s="1"/>
      <c r="AGL287" s="1"/>
      <c r="AGM287" s="1"/>
      <c r="AGN287" s="1"/>
      <c r="AGO287" s="1"/>
      <c r="AGP287" s="1"/>
      <c r="AGQ287" s="1"/>
      <c r="AGR287" s="1"/>
      <c r="AGS287" s="1"/>
      <c r="AGT287" s="1"/>
      <c r="AGU287" s="1"/>
      <c r="AGV287" s="1"/>
      <c r="AGW287" s="1"/>
      <c r="AGX287" s="1"/>
      <c r="AGY287" s="1"/>
      <c r="AGZ287" s="1"/>
      <c r="AHA287" s="1"/>
      <c r="AHB287" s="1"/>
      <c r="AHC287" s="1"/>
      <c r="AHD287" s="1"/>
      <c r="AHE287" s="1"/>
      <c r="AHF287" s="1"/>
      <c r="AHG287" s="1"/>
      <c r="AHH287" s="1"/>
      <c r="AHI287" s="1"/>
      <c r="AHJ287" s="1"/>
      <c r="AHK287" s="1"/>
      <c r="AHL287" s="1"/>
      <c r="AHM287" s="1"/>
      <c r="AHN287" s="1"/>
      <c r="AHO287" s="1"/>
      <c r="AHP287" s="1"/>
      <c r="AHQ287" s="1"/>
      <c r="AHR287" s="1"/>
      <c r="AHS287" s="1"/>
      <c r="AHT287" s="1"/>
      <c r="AHU287" s="1"/>
      <c r="AHV287" s="1"/>
      <c r="AHW287" s="1"/>
      <c r="AHX287" s="1"/>
      <c r="AHY287" s="1"/>
      <c r="AHZ287" s="1"/>
      <c r="AIA287" s="1"/>
      <c r="AIB287" s="1"/>
      <c r="AIC287" s="1"/>
      <c r="AID287" s="1"/>
      <c r="AIE287" s="1"/>
      <c r="AIF287" s="1"/>
      <c r="AIG287" s="1"/>
      <c r="AIH287" s="1"/>
      <c r="AII287" s="1"/>
      <c r="AIJ287" s="1"/>
      <c r="AIK287" s="1"/>
      <c r="AIL287" s="1"/>
      <c r="AIM287" s="1"/>
      <c r="AIN287" s="1"/>
      <c r="AIO287" s="1"/>
      <c r="AIP287" s="1"/>
      <c r="AIQ287" s="1"/>
      <c r="AIR287" s="1"/>
      <c r="AIS287" s="1"/>
      <c r="AIT287" s="1"/>
      <c r="AIU287" s="1"/>
      <c r="AIV287" s="1"/>
      <c r="AIW287" s="1"/>
      <c r="AIX287" s="1"/>
      <c r="AIY287" s="1"/>
      <c r="AIZ287" s="1"/>
      <c r="AJA287" s="1"/>
      <c r="AJB287" s="1"/>
      <c r="AJC287" s="1"/>
      <c r="AJD287" s="1"/>
      <c r="AJE287" s="1"/>
      <c r="AJF287" s="1"/>
      <c r="AJG287" s="1"/>
      <c r="AJH287" s="1"/>
      <c r="AJI287" s="1"/>
      <c r="AJJ287" s="1"/>
      <c r="AJK287" s="1"/>
      <c r="AJL287" s="1"/>
      <c r="AJM287" s="1"/>
      <c r="AJN287" s="1"/>
      <c r="AJO287" s="1"/>
      <c r="AJP287" s="1"/>
      <c r="AJQ287" s="1"/>
      <c r="AJR287" s="1"/>
      <c r="AJS287" s="1"/>
      <c r="AJT287" s="1"/>
      <c r="AJU287" s="1"/>
      <c r="AJV287" s="1"/>
      <c r="AJW287" s="1"/>
      <c r="AJX287" s="1"/>
      <c r="AJY287" s="1"/>
      <c r="AJZ287" s="1"/>
      <c r="AKA287" s="1"/>
      <c r="AKB287" s="1"/>
      <c r="AKC287" s="1"/>
      <c r="AKD287" s="1"/>
      <c r="AKE287" s="1"/>
      <c r="AKF287" s="1"/>
      <c r="AKG287" s="1"/>
      <c r="AKH287" s="1"/>
      <c r="AKI287" s="1"/>
      <c r="AKJ287" s="1"/>
      <c r="AKK287" s="1"/>
      <c r="AKL287" s="1"/>
      <c r="AKM287" s="1"/>
      <c r="AKN287" s="1"/>
      <c r="AKO287" s="1"/>
      <c r="AKP287" s="1"/>
      <c r="AKQ287" s="1"/>
      <c r="AKR287" s="1"/>
      <c r="AKS287" s="1"/>
      <c r="AKT287" s="1"/>
      <c r="AKU287" s="1"/>
      <c r="AKV287" s="1"/>
      <c r="AKW287" s="1"/>
      <c r="AKX287" s="1"/>
      <c r="AKY287" s="1"/>
      <c r="AKZ287" s="1"/>
      <c r="ALA287" s="1"/>
      <c r="ALB287" s="1"/>
      <c r="ALC287" s="1"/>
      <c r="ALD287" s="1"/>
      <c r="ALE287" s="1"/>
      <c r="ALF287" s="1"/>
      <c r="ALG287" s="1"/>
      <c r="ALH287" s="1"/>
      <c r="ALI287" s="1"/>
      <c r="ALJ287" s="1"/>
      <c r="ALK287" s="1"/>
      <c r="ALL287" s="1"/>
      <c r="ALM287" s="1"/>
      <c r="ALN287" s="1"/>
      <c r="ALO287" s="1"/>
      <c r="ALP287" s="1"/>
      <c r="ALQ287" s="1"/>
      <c r="ALR287" s="1"/>
      <c r="ALS287" s="1"/>
      <c r="ALT287" s="1"/>
      <c r="ALU287" s="1"/>
      <c r="ALV287" s="1"/>
      <c r="ALW287" s="1"/>
      <c r="ALX287" s="1"/>
      <c r="ALY287" s="1"/>
      <c r="ALZ287" s="1"/>
      <c r="AMA287" s="1"/>
      <c r="AMB287" s="1"/>
      <c r="AMC287" s="1"/>
      <c r="AMD287" s="1"/>
      <c r="AME287" s="1"/>
      <c r="AMF287" s="1"/>
      <c r="AMG287" s="1"/>
      <c r="AMH287" s="1"/>
      <c r="AMI287" s="1"/>
      <c r="AMJ287" s="1"/>
      <c r="AMK287" s="1"/>
    </row>
    <row r="288" spans="1:1025" s="53" customFormat="1">
      <c r="A288" s="1"/>
      <c r="B288" s="190" t="s">
        <v>1317</v>
      </c>
      <c r="C288" s="191" t="s">
        <v>39</v>
      </c>
      <c r="D288" s="191">
        <v>6.58</v>
      </c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  <c r="JL288" s="1"/>
      <c r="JM288" s="1"/>
      <c r="JN288" s="1"/>
      <c r="JO288" s="1"/>
      <c r="JP288" s="1"/>
      <c r="JQ288" s="1"/>
      <c r="JR288" s="1"/>
      <c r="JS288" s="1"/>
      <c r="JT288" s="1"/>
      <c r="JU288" s="1"/>
      <c r="JV288" s="1"/>
      <c r="JW288" s="1"/>
      <c r="JX288" s="1"/>
      <c r="JY288" s="1"/>
      <c r="JZ288" s="1"/>
      <c r="KA288" s="1"/>
      <c r="KB288" s="1"/>
      <c r="KC288" s="1"/>
      <c r="KD288" s="1"/>
      <c r="KE288" s="1"/>
      <c r="KF288" s="1"/>
      <c r="KG288" s="1"/>
      <c r="KH288" s="1"/>
      <c r="KI288" s="1"/>
      <c r="KJ288" s="1"/>
      <c r="KK288" s="1"/>
      <c r="KL288" s="1"/>
      <c r="KM288" s="1"/>
      <c r="KN288" s="1"/>
      <c r="KO288" s="1"/>
      <c r="KP288" s="1"/>
      <c r="KQ288" s="1"/>
      <c r="KR288" s="1"/>
      <c r="KS288" s="1"/>
      <c r="KT288" s="1"/>
      <c r="KU288" s="1"/>
      <c r="KV288" s="1"/>
      <c r="KW288" s="1"/>
      <c r="KX288" s="1"/>
      <c r="KY288" s="1"/>
      <c r="KZ288" s="1"/>
      <c r="LA288" s="1"/>
      <c r="LB288" s="1"/>
      <c r="LC288" s="1"/>
      <c r="LD288" s="1"/>
      <c r="LE288" s="1"/>
      <c r="LF288" s="1"/>
      <c r="LG288" s="1"/>
      <c r="LH288" s="1"/>
      <c r="LI288" s="1"/>
      <c r="LJ288" s="1"/>
      <c r="LK288" s="1"/>
      <c r="LL288" s="1"/>
      <c r="LM288" s="1"/>
      <c r="LN288" s="1"/>
      <c r="LO288" s="1"/>
      <c r="LP288" s="1"/>
      <c r="LQ288" s="1"/>
      <c r="LR288" s="1"/>
      <c r="LS288" s="1"/>
      <c r="LT288" s="1"/>
      <c r="LU288" s="1"/>
      <c r="LV288" s="1"/>
      <c r="LW288" s="1"/>
      <c r="LX288" s="1"/>
      <c r="LY288" s="1"/>
      <c r="LZ288" s="1"/>
      <c r="MA288" s="1"/>
      <c r="MB288" s="1"/>
      <c r="MC288" s="1"/>
      <c r="MD288" s="1"/>
      <c r="ME288" s="1"/>
      <c r="MF288" s="1"/>
      <c r="MG288" s="1"/>
      <c r="MH288" s="1"/>
      <c r="MI288" s="1"/>
      <c r="MJ288" s="1"/>
      <c r="MK288" s="1"/>
      <c r="ML288" s="1"/>
      <c r="MM288" s="1"/>
      <c r="MN288" s="1"/>
      <c r="MO288" s="1"/>
      <c r="MP288" s="1"/>
      <c r="MQ288" s="1"/>
      <c r="MR288" s="1"/>
      <c r="MS288" s="1"/>
      <c r="MT288" s="1"/>
      <c r="MU288" s="1"/>
      <c r="MV288" s="1"/>
      <c r="MW288" s="1"/>
      <c r="MX288" s="1"/>
      <c r="MY288" s="1"/>
      <c r="MZ288" s="1"/>
      <c r="NA288" s="1"/>
      <c r="NB288" s="1"/>
      <c r="NC288" s="1"/>
      <c r="ND288" s="1"/>
      <c r="NE288" s="1"/>
      <c r="NF288" s="1"/>
      <c r="NG288" s="1"/>
      <c r="NH288" s="1"/>
      <c r="NI288" s="1"/>
      <c r="NJ288" s="1"/>
      <c r="NK288" s="1"/>
      <c r="NL288" s="1"/>
      <c r="NM288" s="1"/>
      <c r="NN288" s="1"/>
      <c r="NO288" s="1"/>
      <c r="NP288" s="1"/>
      <c r="NQ288" s="1"/>
      <c r="NR288" s="1"/>
      <c r="NS288" s="1"/>
      <c r="NT288" s="1"/>
      <c r="NU288" s="1"/>
      <c r="NV288" s="1"/>
      <c r="NW288" s="1"/>
      <c r="NX288" s="1"/>
      <c r="NY288" s="1"/>
      <c r="NZ288" s="1"/>
      <c r="OA288" s="1"/>
      <c r="OB288" s="1"/>
      <c r="OC288" s="1"/>
      <c r="OD288" s="1"/>
      <c r="OE288" s="1"/>
      <c r="OF288" s="1"/>
      <c r="OG288" s="1"/>
      <c r="OH288" s="1"/>
      <c r="OI288" s="1"/>
      <c r="OJ288" s="1"/>
      <c r="OK288" s="1"/>
      <c r="OL288" s="1"/>
      <c r="OM288" s="1"/>
      <c r="ON288" s="1"/>
      <c r="OO288" s="1"/>
      <c r="OP288" s="1"/>
      <c r="OQ288" s="1"/>
      <c r="OR288" s="1"/>
      <c r="OS288" s="1"/>
      <c r="OT288" s="1"/>
      <c r="OU288" s="1"/>
      <c r="OV288" s="1"/>
      <c r="OW288" s="1"/>
      <c r="OX288" s="1"/>
      <c r="OY288" s="1"/>
      <c r="OZ288" s="1"/>
      <c r="PA288" s="1"/>
      <c r="PB288" s="1"/>
      <c r="PC288" s="1"/>
      <c r="PD288" s="1"/>
      <c r="PE288" s="1"/>
      <c r="PF288" s="1"/>
      <c r="PG288" s="1"/>
      <c r="PH288" s="1"/>
      <c r="PI288" s="1"/>
      <c r="PJ288" s="1"/>
      <c r="PK288" s="1"/>
      <c r="PL288" s="1"/>
      <c r="PM288" s="1"/>
      <c r="PN288" s="1"/>
      <c r="PO288" s="1"/>
      <c r="PP288" s="1"/>
      <c r="PQ288" s="1"/>
      <c r="PR288" s="1"/>
      <c r="PS288" s="1"/>
      <c r="PT288" s="1"/>
      <c r="PU288" s="1"/>
      <c r="PV288" s="1"/>
      <c r="PW288" s="1"/>
      <c r="PX288" s="1"/>
      <c r="PY288" s="1"/>
      <c r="PZ288" s="1"/>
      <c r="QA288" s="1"/>
      <c r="QB288" s="1"/>
      <c r="QC288" s="1"/>
      <c r="QD288" s="1"/>
      <c r="QE288" s="1"/>
      <c r="QF288" s="1"/>
      <c r="QG288" s="1"/>
      <c r="QH288" s="1"/>
      <c r="QI288" s="1"/>
      <c r="QJ288" s="1"/>
      <c r="QK288" s="1"/>
      <c r="QL288" s="1"/>
      <c r="QM288" s="1"/>
      <c r="QN288" s="1"/>
      <c r="QO288" s="1"/>
      <c r="QP288" s="1"/>
      <c r="QQ288" s="1"/>
      <c r="QR288" s="1"/>
      <c r="QS288" s="1"/>
      <c r="QT288" s="1"/>
      <c r="QU288" s="1"/>
      <c r="QV288" s="1"/>
      <c r="QW288" s="1"/>
      <c r="QX288" s="1"/>
      <c r="QY288" s="1"/>
      <c r="QZ288" s="1"/>
      <c r="RA288" s="1"/>
      <c r="RB288" s="1"/>
      <c r="RC288" s="1"/>
      <c r="RD288" s="1"/>
      <c r="RE288" s="1"/>
      <c r="RF288" s="1"/>
      <c r="RG288" s="1"/>
      <c r="RH288" s="1"/>
      <c r="RI288" s="1"/>
      <c r="RJ288" s="1"/>
      <c r="RK288" s="1"/>
      <c r="RL288" s="1"/>
      <c r="RM288" s="1"/>
      <c r="RN288" s="1"/>
      <c r="RO288" s="1"/>
      <c r="RP288" s="1"/>
      <c r="RQ288" s="1"/>
      <c r="RR288" s="1"/>
      <c r="RS288" s="1"/>
      <c r="RT288" s="1"/>
      <c r="RU288" s="1"/>
      <c r="RV288" s="1"/>
      <c r="RW288" s="1"/>
      <c r="RX288" s="1"/>
      <c r="RY288" s="1"/>
      <c r="RZ288" s="1"/>
      <c r="SA288" s="1"/>
      <c r="SB288" s="1"/>
      <c r="SC288" s="1"/>
      <c r="SD288" s="1"/>
      <c r="SE288" s="1"/>
      <c r="SF288" s="1"/>
      <c r="SG288" s="1"/>
      <c r="SH288" s="1"/>
      <c r="SI288" s="1"/>
      <c r="SJ288" s="1"/>
      <c r="SK288" s="1"/>
      <c r="SL288" s="1"/>
      <c r="SM288" s="1"/>
      <c r="SN288" s="1"/>
      <c r="SO288" s="1"/>
      <c r="SP288" s="1"/>
      <c r="SQ288" s="1"/>
      <c r="SR288" s="1"/>
      <c r="SS288" s="1"/>
      <c r="ST288" s="1"/>
      <c r="SU288" s="1"/>
      <c r="SV288" s="1"/>
      <c r="SW288" s="1"/>
      <c r="SX288" s="1"/>
      <c r="SY288" s="1"/>
      <c r="SZ288" s="1"/>
      <c r="TA288" s="1"/>
      <c r="TB288" s="1"/>
      <c r="TC288" s="1"/>
      <c r="TD288" s="1"/>
      <c r="TE288" s="1"/>
      <c r="TF288" s="1"/>
      <c r="TG288" s="1"/>
      <c r="TH288" s="1"/>
      <c r="TI288" s="1"/>
      <c r="TJ288" s="1"/>
      <c r="TK288" s="1"/>
      <c r="TL288" s="1"/>
      <c r="TM288" s="1"/>
      <c r="TN288" s="1"/>
      <c r="TO288" s="1"/>
      <c r="TP288" s="1"/>
      <c r="TQ288" s="1"/>
      <c r="TR288" s="1"/>
      <c r="TS288" s="1"/>
      <c r="TT288" s="1"/>
      <c r="TU288" s="1"/>
      <c r="TV288" s="1"/>
      <c r="TW288" s="1"/>
      <c r="TX288" s="1"/>
      <c r="TY288" s="1"/>
      <c r="TZ288" s="1"/>
      <c r="UA288" s="1"/>
      <c r="UB288" s="1"/>
      <c r="UC288" s="1"/>
      <c r="UD288" s="1"/>
      <c r="UE288" s="1"/>
      <c r="UF288" s="1"/>
      <c r="UG288" s="1"/>
      <c r="UH288" s="1"/>
      <c r="UI288" s="1"/>
      <c r="UJ288" s="1"/>
      <c r="UK288" s="1"/>
      <c r="UL288" s="1"/>
      <c r="UM288" s="1"/>
      <c r="UN288" s="1"/>
      <c r="UO288" s="1"/>
      <c r="UP288" s="1"/>
      <c r="UQ288" s="1"/>
      <c r="UR288" s="1"/>
      <c r="US288" s="1"/>
      <c r="UT288" s="1"/>
      <c r="UU288" s="1"/>
      <c r="UV288" s="1"/>
      <c r="UW288" s="1"/>
      <c r="UX288" s="1"/>
      <c r="UY288" s="1"/>
      <c r="UZ288" s="1"/>
      <c r="VA288" s="1"/>
      <c r="VB288" s="1"/>
      <c r="VC288" s="1"/>
      <c r="VD288" s="1"/>
      <c r="VE288" s="1"/>
      <c r="VF288" s="1"/>
      <c r="VG288" s="1"/>
      <c r="VH288" s="1"/>
      <c r="VI288" s="1"/>
      <c r="VJ288" s="1"/>
      <c r="VK288" s="1"/>
      <c r="VL288" s="1"/>
      <c r="VM288" s="1"/>
      <c r="VN288" s="1"/>
      <c r="VO288" s="1"/>
      <c r="VP288" s="1"/>
      <c r="VQ288" s="1"/>
      <c r="VR288" s="1"/>
      <c r="VS288" s="1"/>
      <c r="VT288" s="1"/>
      <c r="VU288" s="1"/>
      <c r="VV288" s="1"/>
      <c r="VW288" s="1"/>
      <c r="VX288" s="1"/>
      <c r="VY288" s="1"/>
      <c r="VZ288" s="1"/>
      <c r="WA288" s="1"/>
      <c r="WB288" s="1"/>
      <c r="WC288" s="1"/>
      <c r="WD288" s="1"/>
      <c r="WE288" s="1"/>
      <c r="WF288" s="1"/>
      <c r="WG288" s="1"/>
      <c r="WH288" s="1"/>
      <c r="WI288" s="1"/>
      <c r="WJ288" s="1"/>
      <c r="WK288" s="1"/>
      <c r="WL288" s="1"/>
      <c r="WM288" s="1"/>
      <c r="WN288" s="1"/>
      <c r="WO288" s="1"/>
      <c r="WP288" s="1"/>
      <c r="WQ288" s="1"/>
      <c r="WR288" s="1"/>
      <c r="WS288" s="1"/>
      <c r="WT288" s="1"/>
      <c r="WU288" s="1"/>
      <c r="WV288" s="1"/>
      <c r="WW288" s="1"/>
      <c r="WX288" s="1"/>
      <c r="WY288" s="1"/>
      <c r="WZ288" s="1"/>
      <c r="XA288" s="1"/>
      <c r="XB288" s="1"/>
      <c r="XC288" s="1"/>
      <c r="XD288" s="1"/>
      <c r="XE288" s="1"/>
      <c r="XF288" s="1"/>
      <c r="XG288" s="1"/>
      <c r="XH288" s="1"/>
      <c r="XI288" s="1"/>
      <c r="XJ288" s="1"/>
      <c r="XK288" s="1"/>
      <c r="XL288" s="1"/>
      <c r="XM288" s="1"/>
      <c r="XN288" s="1"/>
      <c r="XO288" s="1"/>
      <c r="XP288" s="1"/>
      <c r="XQ288" s="1"/>
      <c r="XR288" s="1"/>
      <c r="XS288" s="1"/>
      <c r="XT288" s="1"/>
      <c r="XU288" s="1"/>
      <c r="XV288" s="1"/>
      <c r="XW288" s="1"/>
      <c r="XX288" s="1"/>
      <c r="XY288" s="1"/>
      <c r="XZ288" s="1"/>
      <c r="YA288" s="1"/>
      <c r="YB288" s="1"/>
      <c r="YC288" s="1"/>
      <c r="YD288" s="1"/>
      <c r="YE288" s="1"/>
      <c r="YF288" s="1"/>
      <c r="YG288" s="1"/>
      <c r="YH288" s="1"/>
      <c r="YI288" s="1"/>
      <c r="YJ288" s="1"/>
      <c r="YK288" s="1"/>
      <c r="YL288" s="1"/>
      <c r="YM288" s="1"/>
      <c r="YN288" s="1"/>
      <c r="YO288" s="1"/>
      <c r="YP288" s="1"/>
      <c r="YQ288" s="1"/>
      <c r="YR288" s="1"/>
      <c r="YS288" s="1"/>
      <c r="YT288" s="1"/>
      <c r="YU288" s="1"/>
      <c r="YV288" s="1"/>
      <c r="YW288" s="1"/>
      <c r="YX288" s="1"/>
      <c r="YY288" s="1"/>
      <c r="YZ288" s="1"/>
      <c r="ZA288" s="1"/>
      <c r="ZB288" s="1"/>
      <c r="ZC288" s="1"/>
      <c r="ZD288" s="1"/>
      <c r="ZE288" s="1"/>
      <c r="ZF288" s="1"/>
      <c r="ZG288" s="1"/>
      <c r="ZH288" s="1"/>
      <c r="ZI288" s="1"/>
      <c r="ZJ288" s="1"/>
      <c r="ZK288" s="1"/>
      <c r="ZL288" s="1"/>
      <c r="ZM288" s="1"/>
      <c r="ZN288" s="1"/>
      <c r="ZO288" s="1"/>
      <c r="ZP288" s="1"/>
      <c r="ZQ288" s="1"/>
      <c r="ZR288" s="1"/>
      <c r="ZS288" s="1"/>
      <c r="ZT288" s="1"/>
      <c r="ZU288" s="1"/>
      <c r="ZV288" s="1"/>
      <c r="ZW288" s="1"/>
      <c r="ZX288" s="1"/>
      <c r="ZY288" s="1"/>
      <c r="ZZ288" s="1"/>
      <c r="AAA288" s="1"/>
      <c r="AAB288" s="1"/>
      <c r="AAC288" s="1"/>
      <c r="AAD288" s="1"/>
      <c r="AAE288" s="1"/>
      <c r="AAF288" s="1"/>
      <c r="AAG288" s="1"/>
      <c r="AAH288" s="1"/>
      <c r="AAI288" s="1"/>
      <c r="AAJ288" s="1"/>
      <c r="AAK288" s="1"/>
      <c r="AAL288" s="1"/>
      <c r="AAM288" s="1"/>
      <c r="AAN288" s="1"/>
      <c r="AAO288" s="1"/>
      <c r="AAP288" s="1"/>
      <c r="AAQ288" s="1"/>
      <c r="AAR288" s="1"/>
      <c r="AAS288" s="1"/>
      <c r="AAT288" s="1"/>
      <c r="AAU288" s="1"/>
      <c r="AAV288" s="1"/>
      <c r="AAW288" s="1"/>
      <c r="AAX288" s="1"/>
      <c r="AAY288" s="1"/>
      <c r="AAZ288" s="1"/>
      <c r="ABA288" s="1"/>
      <c r="ABB288" s="1"/>
      <c r="ABC288" s="1"/>
      <c r="ABD288" s="1"/>
      <c r="ABE288" s="1"/>
      <c r="ABF288" s="1"/>
      <c r="ABG288" s="1"/>
      <c r="ABH288" s="1"/>
      <c r="ABI288" s="1"/>
      <c r="ABJ288" s="1"/>
      <c r="ABK288" s="1"/>
      <c r="ABL288" s="1"/>
      <c r="ABM288" s="1"/>
      <c r="ABN288" s="1"/>
      <c r="ABO288" s="1"/>
      <c r="ABP288" s="1"/>
      <c r="ABQ288" s="1"/>
      <c r="ABR288" s="1"/>
      <c r="ABS288" s="1"/>
      <c r="ABT288" s="1"/>
      <c r="ABU288" s="1"/>
      <c r="ABV288" s="1"/>
      <c r="ABW288" s="1"/>
      <c r="ABX288" s="1"/>
      <c r="ABY288" s="1"/>
      <c r="ABZ288" s="1"/>
      <c r="ACA288" s="1"/>
      <c r="ACB288" s="1"/>
      <c r="ACC288" s="1"/>
      <c r="ACD288" s="1"/>
      <c r="ACE288" s="1"/>
      <c r="ACF288" s="1"/>
      <c r="ACG288" s="1"/>
      <c r="ACH288" s="1"/>
      <c r="ACI288" s="1"/>
      <c r="ACJ288" s="1"/>
      <c r="ACK288" s="1"/>
      <c r="ACL288" s="1"/>
      <c r="ACM288" s="1"/>
      <c r="ACN288" s="1"/>
      <c r="ACO288" s="1"/>
      <c r="ACP288" s="1"/>
      <c r="ACQ288" s="1"/>
      <c r="ACR288" s="1"/>
      <c r="ACS288" s="1"/>
      <c r="ACT288" s="1"/>
      <c r="ACU288" s="1"/>
      <c r="ACV288" s="1"/>
      <c r="ACW288" s="1"/>
      <c r="ACX288" s="1"/>
      <c r="ACY288" s="1"/>
      <c r="ACZ288" s="1"/>
      <c r="ADA288" s="1"/>
      <c r="ADB288" s="1"/>
      <c r="ADC288" s="1"/>
      <c r="ADD288" s="1"/>
      <c r="ADE288" s="1"/>
      <c r="ADF288" s="1"/>
      <c r="ADG288" s="1"/>
      <c r="ADH288" s="1"/>
      <c r="ADI288" s="1"/>
      <c r="ADJ288" s="1"/>
      <c r="ADK288" s="1"/>
      <c r="ADL288" s="1"/>
      <c r="ADM288" s="1"/>
      <c r="ADN288" s="1"/>
      <c r="ADO288" s="1"/>
      <c r="ADP288" s="1"/>
      <c r="ADQ288" s="1"/>
      <c r="ADR288" s="1"/>
      <c r="ADS288" s="1"/>
      <c r="ADT288" s="1"/>
      <c r="ADU288" s="1"/>
      <c r="ADV288" s="1"/>
      <c r="ADW288" s="1"/>
      <c r="ADX288" s="1"/>
      <c r="ADY288" s="1"/>
      <c r="ADZ288" s="1"/>
      <c r="AEA288" s="1"/>
      <c r="AEB288" s="1"/>
      <c r="AEC288" s="1"/>
      <c r="AED288" s="1"/>
      <c r="AEE288" s="1"/>
      <c r="AEF288" s="1"/>
      <c r="AEG288" s="1"/>
      <c r="AEH288" s="1"/>
      <c r="AEI288" s="1"/>
      <c r="AEJ288" s="1"/>
      <c r="AEK288" s="1"/>
      <c r="AEL288" s="1"/>
      <c r="AEM288" s="1"/>
      <c r="AEN288" s="1"/>
      <c r="AEO288" s="1"/>
      <c r="AEP288" s="1"/>
      <c r="AEQ288" s="1"/>
      <c r="AER288" s="1"/>
      <c r="AES288" s="1"/>
      <c r="AET288" s="1"/>
      <c r="AEU288" s="1"/>
      <c r="AEV288" s="1"/>
      <c r="AEW288" s="1"/>
      <c r="AEX288" s="1"/>
      <c r="AEY288" s="1"/>
      <c r="AEZ288" s="1"/>
      <c r="AFA288" s="1"/>
      <c r="AFB288" s="1"/>
      <c r="AFC288" s="1"/>
      <c r="AFD288" s="1"/>
      <c r="AFE288" s="1"/>
      <c r="AFF288" s="1"/>
      <c r="AFG288" s="1"/>
      <c r="AFH288" s="1"/>
      <c r="AFI288" s="1"/>
      <c r="AFJ288" s="1"/>
      <c r="AFK288" s="1"/>
      <c r="AFL288" s="1"/>
      <c r="AFM288" s="1"/>
      <c r="AFN288" s="1"/>
      <c r="AFO288" s="1"/>
      <c r="AFP288" s="1"/>
      <c r="AFQ288" s="1"/>
      <c r="AFR288" s="1"/>
      <c r="AFS288" s="1"/>
      <c r="AFT288" s="1"/>
      <c r="AFU288" s="1"/>
      <c r="AFV288" s="1"/>
      <c r="AFW288" s="1"/>
      <c r="AFX288" s="1"/>
      <c r="AFY288" s="1"/>
      <c r="AFZ288" s="1"/>
      <c r="AGA288" s="1"/>
      <c r="AGB288" s="1"/>
      <c r="AGC288" s="1"/>
      <c r="AGD288" s="1"/>
      <c r="AGE288" s="1"/>
      <c r="AGF288" s="1"/>
      <c r="AGG288" s="1"/>
      <c r="AGH288" s="1"/>
      <c r="AGI288" s="1"/>
      <c r="AGJ288" s="1"/>
      <c r="AGK288" s="1"/>
      <c r="AGL288" s="1"/>
      <c r="AGM288" s="1"/>
      <c r="AGN288" s="1"/>
      <c r="AGO288" s="1"/>
      <c r="AGP288" s="1"/>
      <c r="AGQ288" s="1"/>
      <c r="AGR288" s="1"/>
      <c r="AGS288" s="1"/>
      <c r="AGT288" s="1"/>
      <c r="AGU288" s="1"/>
      <c r="AGV288" s="1"/>
      <c r="AGW288" s="1"/>
      <c r="AGX288" s="1"/>
      <c r="AGY288" s="1"/>
      <c r="AGZ288" s="1"/>
      <c r="AHA288" s="1"/>
      <c r="AHB288" s="1"/>
      <c r="AHC288" s="1"/>
      <c r="AHD288" s="1"/>
      <c r="AHE288" s="1"/>
      <c r="AHF288" s="1"/>
      <c r="AHG288" s="1"/>
      <c r="AHH288" s="1"/>
      <c r="AHI288" s="1"/>
      <c r="AHJ288" s="1"/>
      <c r="AHK288" s="1"/>
      <c r="AHL288" s="1"/>
      <c r="AHM288" s="1"/>
      <c r="AHN288" s="1"/>
      <c r="AHO288" s="1"/>
      <c r="AHP288" s="1"/>
      <c r="AHQ288" s="1"/>
      <c r="AHR288" s="1"/>
      <c r="AHS288" s="1"/>
      <c r="AHT288" s="1"/>
      <c r="AHU288" s="1"/>
      <c r="AHV288" s="1"/>
      <c r="AHW288" s="1"/>
      <c r="AHX288" s="1"/>
      <c r="AHY288" s="1"/>
      <c r="AHZ288" s="1"/>
      <c r="AIA288" s="1"/>
      <c r="AIB288" s="1"/>
      <c r="AIC288" s="1"/>
      <c r="AID288" s="1"/>
      <c r="AIE288" s="1"/>
      <c r="AIF288" s="1"/>
      <c r="AIG288" s="1"/>
      <c r="AIH288" s="1"/>
      <c r="AII288" s="1"/>
      <c r="AIJ288" s="1"/>
      <c r="AIK288" s="1"/>
      <c r="AIL288" s="1"/>
      <c r="AIM288" s="1"/>
      <c r="AIN288" s="1"/>
      <c r="AIO288" s="1"/>
      <c r="AIP288" s="1"/>
      <c r="AIQ288" s="1"/>
      <c r="AIR288" s="1"/>
      <c r="AIS288" s="1"/>
      <c r="AIT288" s="1"/>
      <c r="AIU288" s="1"/>
      <c r="AIV288" s="1"/>
      <c r="AIW288" s="1"/>
      <c r="AIX288" s="1"/>
      <c r="AIY288" s="1"/>
      <c r="AIZ288" s="1"/>
      <c r="AJA288" s="1"/>
      <c r="AJB288" s="1"/>
      <c r="AJC288" s="1"/>
      <c r="AJD288" s="1"/>
      <c r="AJE288" s="1"/>
      <c r="AJF288" s="1"/>
      <c r="AJG288" s="1"/>
      <c r="AJH288" s="1"/>
      <c r="AJI288" s="1"/>
      <c r="AJJ288" s="1"/>
      <c r="AJK288" s="1"/>
      <c r="AJL288" s="1"/>
      <c r="AJM288" s="1"/>
      <c r="AJN288" s="1"/>
      <c r="AJO288" s="1"/>
      <c r="AJP288" s="1"/>
      <c r="AJQ288" s="1"/>
      <c r="AJR288" s="1"/>
      <c r="AJS288" s="1"/>
      <c r="AJT288" s="1"/>
      <c r="AJU288" s="1"/>
      <c r="AJV288" s="1"/>
      <c r="AJW288" s="1"/>
      <c r="AJX288" s="1"/>
      <c r="AJY288" s="1"/>
      <c r="AJZ288" s="1"/>
      <c r="AKA288" s="1"/>
      <c r="AKB288" s="1"/>
      <c r="AKC288" s="1"/>
      <c r="AKD288" s="1"/>
      <c r="AKE288" s="1"/>
      <c r="AKF288" s="1"/>
      <c r="AKG288" s="1"/>
      <c r="AKH288" s="1"/>
      <c r="AKI288" s="1"/>
      <c r="AKJ288" s="1"/>
      <c r="AKK288" s="1"/>
      <c r="AKL288" s="1"/>
      <c r="AKM288" s="1"/>
      <c r="AKN288" s="1"/>
      <c r="AKO288" s="1"/>
      <c r="AKP288" s="1"/>
      <c r="AKQ288" s="1"/>
      <c r="AKR288" s="1"/>
      <c r="AKS288" s="1"/>
      <c r="AKT288" s="1"/>
      <c r="AKU288" s="1"/>
      <c r="AKV288" s="1"/>
      <c r="AKW288" s="1"/>
      <c r="AKX288" s="1"/>
      <c r="AKY288" s="1"/>
      <c r="AKZ288" s="1"/>
      <c r="ALA288" s="1"/>
      <c r="ALB288" s="1"/>
      <c r="ALC288" s="1"/>
      <c r="ALD288" s="1"/>
      <c r="ALE288" s="1"/>
      <c r="ALF288" s="1"/>
      <c r="ALG288" s="1"/>
      <c r="ALH288" s="1"/>
      <c r="ALI288" s="1"/>
      <c r="ALJ288" s="1"/>
      <c r="ALK288" s="1"/>
      <c r="ALL288" s="1"/>
      <c r="ALM288" s="1"/>
      <c r="ALN288" s="1"/>
      <c r="ALO288" s="1"/>
      <c r="ALP288" s="1"/>
      <c r="ALQ288" s="1"/>
      <c r="ALR288" s="1"/>
      <c r="ALS288" s="1"/>
      <c r="ALT288" s="1"/>
      <c r="ALU288" s="1"/>
      <c r="ALV288" s="1"/>
      <c r="ALW288" s="1"/>
      <c r="ALX288" s="1"/>
      <c r="ALY288" s="1"/>
      <c r="ALZ288" s="1"/>
      <c r="AMA288" s="1"/>
      <c r="AMB288" s="1"/>
      <c r="AMC288" s="1"/>
      <c r="AMD288" s="1"/>
      <c r="AME288" s="1"/>
      <c r="AMF288" s="1"/>
      <c r="AMG288" s="1"/>
      <c r="AMH288" s="1"/>
      <c r="AMI288" s="1"/>
      <c r="AMJ288" s="1"/>
      <c r="AMK288" s="1"/>
    </row>
    <row r="289" spans="1:1025" s="53" customFormat="1">
      <c r="A289" s="1"/>
      <c r="B289" s="190">
        <v>151</v>
      </c>
      <c r="C289" s="191" t="s">
        <v>1318</v>
      </c>
      <c r="D289" s="191">
        <v>9.9</v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  <c r="JL289" s="1"/>
      <c r="JM289" s="1"/>
      <c r="JN289" s="1"/>
      <c r="JO289" s="1"/>
      <c r="JP289" s="1"/>
      <c r="JQ289" s="1"/>
      <c r="JR289" s="1"/>
      <c r="JS289" s="1"/>
      <c r="JT289" s="1"/>
      <c r="JU289" s="1"/>
      <c r="JV289" s="1"/>
      <c r="JW289" s="1"/>
      <c r="JX289" s="1"/>
      <c r="JY289" s="1"/>
      <c r="JZ289" s="1"/>
      <c r="KA289" s="1"/>
      <c r="KB289" s="1"/>
      <c r="KC289" s="1"/>
      <c r="KD289" s="1"/>
      <c r="KE289" s="1"/>
      <c r="KF289" s="1"/>
      <c r="KG289" s="1"/>
      <c r="KH289" s="1"/>
      <c r="KI289" s="1"/>
      <c r="KJ289" s="1"/>
      <c r="KK289" s="1"/>
      <c r="KL289" s="1"/>
      <c r="KM289" s="1"/>
      <c r="KN289" s="1"/>
      <c r="KO289" s="1"/>
      <c r="KP289" s="1"/>
      <c r="KQ289" s="1"/>
      <c r="KR289" s="1"/>
      <c r="KS289" s="1"/>
      <c r="KT289" s="1"/>
      <c r="KU289" s="1"/>
      <c r="KV289" s="1"/>
      <c r="KW289" s="1"/>
      <c r="KX289" s="1"/>
      <c r="KY289" s="1"/>
      <c r="KZ289" s="1"/>
      <c r="LA289" s="1"/>
      <c r="LB289" s="1"/>
      <c r="LC289" s="1"/>
      <c r="LD289" s="1"/>
      <c r="LE289" s="1"/>
      <c r="LF289" s="1"/>
      <c r="LG289" s="1"/>
      <c r="LH289" s="1"/>
      <c r="LI289" s="1"/>
      <c r="LJ289" s="1"/>
      <c r="LK289" s="1"/>
      <c r="LL289" s="1"/>
      <c r="LM289" s="1"/>
      <c r="LN289" s="1"/>
      <c r="LO289" s="1"/>
      <c r="LP289" s="1"/>
      <c r="LQ289" s="1"/>
      <c r="LR289" s="1"/>
      <c r="LS289" s="1"/>
      <c r="LT289" s="1"/>
      <c r="LU289" s="1"/>
      <c r="LV289" s="1"/>
      <c r="LW289" s="1"/>
      <c r="LX289" s="1"/>
      <c r="LY289" s="1"/>
      <c r="LZ289" s="1"/>
      <c r="MA289" s="1"/>
      <c r="MB289" s="1"/>
      <c r="MC289" s="1"/>
      <c r="MD289" s="1"/>
      <c r="ME289" s="1"/>
      <c r="MF289" s="1"/>
      <c r="MG289" s="1"/>
      <c r="MH289" s="1"/>
      <c r="MI289" s="1"/>
      <c r="MJ289" s="1"/>
      <c r="MK289" s="1"/>
      <c r="ML289" s="1"/>
      <c r="MM289" s="1"/>
      <c r="MN289" s="1"/>
      <c r="MO289" s="1"/>
      <c r="MP289" s="1"/>
      <c r="MQ289" s="1"/>
      <c r="MR289" s="1"/>
      <c r="MS289" s="1"/>
      <c r="MT289" s="1"/>
      <c r="MU289" s="1"/>
      <c r="MV289" s="1"/>
      <c r="MW289" s="1"/>
      <c r="MX289" s="1"/>
      <c r="MY289" s="1"/>
      <c r="MZ289" s="1"/>
      <c r="NA289" s="1"/>
      <c r="NB289" s="1"/>
      <c r="NC289" s="1"/>
      <c r="ND289" s="1"/>
      <c r="NE289" s="1"/>
      <c r="NF289" s="1"/>
      <c r="NG289" s="1"/>
      <c r="NH289" s="1"/>
      <c r="NI289" s="1"/>
      <c r="NJ289" s="1"/>
      <c r="NK289" s="1"/>
      <c r="NL289" s="1"/>
      <c r="NM289" s="1"/>
      <c r="NN289" s="1"/>
      <c r="NO289" s="1"/>
      <c r="NP289" s="1"/>
      <c r="NQ289" s="1"/>
      <c r="NR289" s="1"/>
      <c r="NS289" s="1"/>
      <c r="NT289" s="1"/>
      <c r="NU289" s="1"/>
      <c r="NV289" s="1"/>
      <c r="NW289" s="1"/>
      <c r="NX289" s="1"/>
      <c r="NY289" s="1"/>
      <c r="NZ289" s="1"/>
      <c r="OA289" s="1"/>
      <c r="OB289" s="1"/>
      <c r="OC289" s="1"/>
      <c r="OD289" s="1"/>
      <c r="OE289" s="1"/>
      <c r="OF289" s="1"/>
      <c r="OG289" s="1"/>
      <c r="OH289" s="1"/>
      <c r="OI289" s="1"/>
      <c r="OJ289" s="1"/>
      <c r="OK289" s="1"/>
      <c r="OL289" s="1"/>
      <c r="OM289" s="1"/>
      <c r="ON289" s="1"/>
      <c r="OO289" s="1"/>
      <c r="OP289" s="1"/>
      <c r="OQ289" s="1"/>
      <c r="OR289" s="1"/>
      <c r="OS289" s="1"/>
      <c r="OT289" s="1"/>
      <c r="OU289" s="1"/>
      <c r="OV289" s="1"/>
      <c r="OW289" s="1"/>
      <c r="OX289" s="1"/>
      <c r="OY289" s="1"/>
      <c r="OZ289" s="1"/>
      <c r="PA289" s="1"/>
      <c r="PB289" s="1"/>
      <c r="PC289" s="1"/>
      <c r="PD289" s="1"/>
      <c r="PE289" s="1"/>
      <c r="PF289" s="1"/>
      <c r="PG289" s="1"/>
      <c r="PH289" s="1"/>
      <c r="PI289" s="1"/>
      <c r="PJ289" s="1"/>
      <c r="PK289" s="1"/>
      <c r="PL289" s="1"/>
      <c r="PM289" s="1"/>
      <c r="PN289" s="1"/>
      <c r="PO289" s="1"/>
      <c r="PP289" s="1"/>
      <c r="PQ289" s="1"/>
      <c r="PR289" s="1"/>
      <c r="PS289" s="1"/>
      <c r="PT289" s="1"/>
      <c r="PU289" s="1"/>
      <c r="PV289" s="1"/>
      <c r="PW289" s="1"/>
      <c r="PX289" s="1"/>
      <c r="PY289" s="1"/>
      <c r="PZ289" s="1"/>
      <c r="QA289" s="1"/>
      <c r="QB289" s="1"/>
      <c r="QC289" s="1"/>
      <c r="QD289" s="1"/>
      <c r="QE289" s="1"/>
      <c r="QF289" s="1"/>
      <c r="QG289" s="1"/>
      <c r="QH289" s="1"/>
      <c r="QI289" s="1"/>
      <c r="QJ289" s="1"/>
      <c r="QK289" s="1"/>
      <c r="QL289" s="1"/>
      <c r="QM289" s="1"/>
      <c r="QN289" s="1"/>
      <c r="QO289" s="1"/>
      <c r="QP289" s="1"/>
      <c r="QQ289" s="1"/>
      <c r="QR289" s="1"/>
      <c r="QS289" s="1"/>
      <c r="QT289" s="1"/>
      <c r="QU289" s="1"/>
      <c r="QV289" s="1"/>
      <c r="QW289" s="1"/>
      <c r="QX289" s="1"/>
      <c r="QY289" s="1"/>
      <c r="QZ289" s="1"/>
      <c r="RA289" s="1"/>
      <c r="RB289" s="1"/>
      <c r="RC289" s="1"/>
      <c r="RD289" s="1"/>
      <c r="RE289" s="1"/>
      <c r="RF289" s="1"/>
      <c r="RG289" s="1"/>
      <c r="RH289" s="1"/>
      <c r="RI289" s="1"/>
      <c r="RJ289" s="1"/>
      <c r="RK289" s="1"/>
      <c r="RL289" s="1"/>
      <c r="RM289" s="1"/>
      <c r="RN289" s="1"/>
      <c r="RO289" s="1"/>
      <c r="RP289" s="1"/>
      <c r="RQ289" s="1"/>
      <c r="RR289" s="1"/>
      <c r="RS289" s="1"/>
      <c r="RT289" s="1"/>
      <c r="RU289" s="1"/>
      <c r="RV289" s="1"/>
      <c r="RW289" s="1"/>
      <c r="RX289" s="1"/>
      <c r="RY289" s="1"/>
      <c r="RZ289" s="1"/>
      <c r="SA289" s="1"/>
      <c r="SB289" s="1"/>
      <c r="SC289" s="1"/>
      <c r="SD289" s="1"/>
      <c r="SE289" s="1"/>
      <c r="SF289" s="1"/>
      <c r="SG289" s="1"/>
      <c r="SH289" s="1"/>
      <c r="SI289" s="1"/>
      <c r="SJ289" s="1"/>
      <c r="SK289" s="1"/>
      <c r="SL289" s="1"/>
      <c r="SM289" s="1"/>
      <c r="SN289" s="1"/>
      <c r="SO289" s="1"/>
      <c r="SP289" s="1"/>
      <c r="SQ289" s="1"/>
      <c r="SR289" s="1"/>
      <c r="SS289" s="1"/>
      <c r="ST289" s="1"/>
      <c r="SU289" s="1"/>
      <c r="SV289" s="1"/>
      <c r="SW289" s="1"/>
      <c r="SX289" s="1"/>
      <c r="SY289" s="1"/>
      <c r="SZ289" s="1"/>
      <c r="TA289" s="1"/>
      <c r="TB289" s="1"/>
      <c r="TC289" s="1"/>
      <c r="TD289" s="1"/>
      <c r="TE289" s="1"/>
      <c r="TF289" s="1"/>
      <c r="TG289" s="1"/>
      <c r="TH289" s="1"/>
      <c r="TI289" s="1"/>
      <c r="TJ289" s="1"/>
      <c r="TK289" s="1"/>
      <c r="TL289" s="1"/>
      <c r="TM289" s="1"/>
      <c r="TN289" s="1"/>
      <c r="TO289" s="1"/>
      <c r="TP289" s="1"/>
      <c r="TQ289" s="1"/>
      <c r="TR289" s="1"/>
      <c r="TS289" s="1"/>
      <c r="TT289" s="1"/>
      <c r="TU289" s="1"/>
      <c r="TV289" s="1"/>
      <c r="TW289" s="1"/>
      <c r="TX289" s="1"/>
      <c r="TY289" s="1"/>
      <c r="TZ289" s="1"/>
      <c r="UA289" s="1"/>
      <c r="UB289" s="1"/>
      <c r="UC289" s="1"/>
      <c r="UD289" s="1"/>
      <c r="UE289" s="1"/>
      <c r="UF289" s="1"/>
      <c r="UG289" s="1"/>
      <c r="UH289" s="1"/>
      <c r="UI289" s="1"/>
      <c r="UJ289" s="1"/>
      <c r="UK289" s="1"/>
      <c r="UL289" s="1"/>
      <c r="UM289" s="1"/>
      <c r="UN289" s="1"/>
      <c r="UO289" s="1"/>
      <c r="UP289" s="1"/>
      <c r="UQ289" s="1"/>
      <c r="UR289" s="1"/>
      <c r="US289" s="1"/>
      <c r="UT289" s="1"/>
      <c r="UU289" s="1"/>
      <c r="UV289" s="1"/>
      <c r="UW289" s="1"/>
      <c r="UX289" s="1"/>
      <c r="UY289" s="1"/>
      <c r="UZ289" s="1"/>
      <c r="VA289" s="1"/>
      <c r="VB289" s="1"/>
      <c r="VC289" s="1"/>
      <c r="VD289" s="1"/>
      <c r="VE289" s="1"/>
      <c r="VF289" s="1"/>
      <c r="VG289" s="1"/>
      <c r="VH289" s="1"/>
      <c r="VI289" s="1"/>
      <c r="VJ289" s="1"/>
      <c r="VK289" s="1"/>
      <c r="VL289" s="1"/>
      <c r="VM289" s="1"/>
      <c r="VN289" s="1"/>
      <c r="VO289" s="1"/>
      <c r="VP289" s="1"/>
      <c r="VQ289" s="1"/>
      <c r="VR289" s="1"/>
      <c r="VS289" s="1"/>
      <c r="VT289" s="1"/>
      <c r="VU289" s="1"/>
      <c r="VV289" s="1"/>
      <c r="VW289" s="1"/>
      <c r="VX289" s="1"/>
      <c r="VY289" s="1"/>
      <c r="VZ289" s="1"/>
      <c r="WA289" s="1"/>
      <c r="WB289" s="1"/>
      <c r="WC289" s="1"/>
      <c r="WD289" s="1"/>
      <c r="WE289" s="1"/>
      <c r="WF289" s="1"/>
      <c r="WG289" s="1"/>
      <c r="WH289" s="1"/>
      <c r="WI289" s="1"/>
      <c r="WJ289" s="1"/>
      <c r="WK289" s="1"/>
      <c r="WL289" s="1"/>
      <c r="WM289" s="1"/>
      <c r="WN289" s="1"/>
      <c r="WO289" s="1"/>
      <c r="WP289" s="1"/>
      <c r="WQ289" s="1"/>
      <c r="WR289" s="1"/>
      <c r="WS289" s="1"/>
      <c r="WT289" s="1"/>
      <c r="WU289" s="1"/>
      <c r="WV289" s="1"/>
      <c r="WW289" s="1"/>
      <c r="WX289" s="1"/>
      <c r="WY289" s="1"/>
      <c r="WZ289" s="1"/>
      <c r="XA289" s="1"/>
      <c r="XB289" s="1"/>
      <c r="XC289" s="1"/>
      <c r="XD289" s="1"/>
      <c r="XE289" s="1"/>
      <c r="XF289" s="1"/>
      <c r="XG289" s="1"/>
      <c r="XH289" s="1"/>
      <c r="XI289" s="1"/>
      <c r="XJ289" s="1"/>
      <c r="XK289" s="1"/>
      <c r="XL289" s="1"/>
      <c r="XM289" s="1"/>
      <c r="XN289" s="1"/>
      <c r="XO289" s="1"/>
      <c r="XP289" s="1"/>
      <c r="XQ289" s="1"/>
      <c r="XR289" s="1"/>
      <c r="XS289" s="1"/>
      <c r="XT289" s="1"/>
      <c r="XU289" s="1"/>
      <c r="XV289" s="1"/>
      <c r="XW289" s="1"/>
      <c r="XX289" s="1"/>
      <c r="XY289" s="1"/>
      <c r="XZ289" s="1"/>
      <c r="YA289" s="1"/>
      <c r="YB289" s="1"/>
      <c r="YC289" s="1"/>
      <c r="YD289" s="1"/>
      <c r="YE289" s="1"/>
      <c r="YF289" s="1"/>
      <c r="YG289" s="1"/>
      <c r="YH289" s="1"/>
      <c r="YI289" s="1"/>
      <c r="YJ289" s="1"/>
      <c r="YK289" s="1"/>
      <c r="YL289" s="1"/>
      <c r="YM289" s="1"/>
      <c r="YN289" s="1"/>
      <c r="YO289" s="1"/>
      <c r="YP289" s="1"/>
      <c r="YQ289" s="1"/>
      <c r="YR289" s="1"/>
      <c r="YS289" s="1"/>
      <c r="YT289" s="1"/>
      <c r="YU289" s="1"/>
      <c r="YV289" s="1"/>
      <c r="YW289" s="1"/>
      <c r="YX289" s="1"/>
      <c r="YY289" s="1"/>
      <c r="YZ289" s="1"/>
      <c r="ZA289" s="1"/>
      <c r="ZB289" s="1"/>
      <c r="ZC289" s="1"/>
      <c r="ZD289" s="1"/>
      <c r="ZE289" s="1"/>
      <c r="ZF289" s="1"/>
      <c r="ZG289" s="1"/>
      <c r="ZH289" s="1"/>
      <c r="ZI289" s="1"/>
      <c r="ZJ289" s="1"/>
      <c r="ZK289" s="1"/>
      <c r="ZL289" s="1"/>
      <c r="ZM289" s="1"/>
      <c r="ZN289" s="1"/>
      <c r="ZO289" s="1"/>
      <c r="ZP289" s="1"/>
      <c r="ZQ289" s="1"/>
      <c r="ZR289" s="1"/>
      <c r="ZS289" s="1"/>
      <c r="ZT289" s="1"/>
      <c r="ZU289" s="1"/>
      <c r="ZV289" s="1"/>
      <c r="ZW289" s="1"/>
      <c r="ZX289" s="1"/>
      <c r="ZY289" s="1"/>
      <c r="ZZ289" s="1"/>
      <c r="AAA289" s="1"/>
      <c r="AAB289" s="1"/>
      <c r="AAC289" s="1"/>
      <c r="AAD289" s="1"/>
      <c r="AAE289" s="1"/>
      <c r="AAF289" s="1"/>
      <c r="AAG289" s="1"/>
      <c r="AAH289" s="1"/>
      <c r="AAI289" s="1"/>
      <c r="AAJ289" s="1"/>
      <c r="AAK289" s="1"/>
      <c r="AAL289" s="1"/>
      <c r="AAM289" s="1"/>
      <c r="AAN289" s="1"/>
      <c r="AAO289" s="1"/>
      <c r="AAP289" s="1"/>
      <c r="AAQ289" s="1"/>
      <c r="AAR289" s="1"/>
      <c r="AAS289" s="1"/>
      <c r="AAT289" s="1"/>
      <c r="AAU289" s="1"/>
      <c r="AAV289" s="1"/>
      <c r="AAW289" s="1"/>
      <c r="AAX289" s="1"/>
      <c r="AAY289" s="1"/>
      <c r="AAZ289" s="1"/>
      <c r="ABA289" s="1"/>
      <c r="ABB289" s="1"/>
      <c r="ABC289" s="1"/>
      <c r="ABD289" s="1"/>
      <c r="ABE289" s="1"/>
      <c r="ABF289" s="1"/>
      <c r="ABG289" s="1"/>
      <c r="ABH289" s="1"/>
      <c r="ABI289" s="1"/>
      <c r="ABJ289" s="1"/>
      <c r="ABK289" s="1"/>
      <c r="ABL289" s="1"/>
      <c r="ABM289" s="1"/>
      <c r="ABN289" s="1"/>
      <c r="ABO289" s="1"/>
      <c r="ABP289" s="1"/>
      <c r="ABQ289" s="1"/>
      <c r="ABR289" s="1"/>
      <c r="ABS289" s="1"/>
      <c r="ABT289" s="1"/>
      <c r="ABU289" s="1"/>
      <c r="ABV289" s="1"/>
      <c r="ABW289" s="1"/>
      <c r="ABX289" s="1"/>
      <c r="ABY289" s="1"/>
      <c r="ABZ289" s="1"/>
      <c r="ACA289" s="1"/>
      <c r="ACB289" s="1"/>
      <c r="ACC289" s="1"/>
      <c r="ACD289" s="1"/>
      <c r="ACE289" s="1"/>
      <c r="ACF289" s="1"/>
      <c r="ACG289" s="1"/>
      <c r="ACH289" s="1"/>
      <c r="ACI289" s="1"/>
      <c r="ACJ289" s="1"/>
      <c r="ACK289" s="1"/>
      <c r="ACL289" s="1"/>
      <c r="ACM289" s="1"/>
      <c r="ACN289" s="1"/>
      <c r="ACO289" s="1"/>
      <c r="ACP289" s="1"/>
      <c r="ACQ289" s="1"/>
      <c r="ACR289" s="1"/>
      <c r="ACS289" s="1"/>
      <c r="ACT289" s="1"/>
      <c r="ACU289" s="1"/>
      <c r="ACV289" s="1"/>
      <c r="ACW289" s="1"/>
      <c r="ACX289" s="1"/>
      <c r="ACY289" s="1"/>
      <c r="ACZ289" s="1"/>
      <c r="ADA289" s="1"/>
      <c r="ADB289" s="1"/>
      <c r="ADC289" s="1"/>
      <c r="ADD289" s="1"/>
      <c r="ADE289" s="1"/>
      <c r="ADF289" s="1"/>
      <c r="ADG289" s="1"/>
      <c r="ADH289" s="1"/>
      <c r="ADI289" s="1"/>
      <c r="ADJ289" s="1"/>
      <c r="ADK289" s="1"/>
      <c r="ADL289" s="1"/>
      <c r="ADM289" s="1"/>
      <c r="ADN289" s="1"/>
      <c r="ADO289" s="1"/>
      <c r="ADP289" s="1"/>
      <c r="ADQ289" s="1"/>
      <c r="ADR289" s="1"/>
      <c r="ADS289" s="1"/>
      <c r="ADT289" s="1"/>
      <c r="ADU289" s="1"/>
      <c r="ADV289" s="1"/>
      <c r="ADW289" s="1"/>
      <c r="ADX289" s="1"/>
      <c r="ADY289" s="1"/>
      <c r="ADZ289" s="1"/>
      <c r="AEA289" s="1"/>
      <c r="AEB289" s="1"/>
      <c r="AEC289" s="1"/>
      <c r="AED289" s="1"/>
      <c r="AEE289" s="1"/>
      <c r="AEF289" s="1"/>
      <c r="AEG289" s="1"/>
      <c r="AEH289" s="1"/>
      <c r="AEI289" s="1"/>
      <c r="AEJ289" s="1"/>
      <c r="AEK289" s="1"/>
      <c r="AEL289" s="1"/>
      <c r="AEM289" s="1"/>
      <c r="AEN289" s="1"/>
      <c r="AEO289" s="1"/>
      <c r="AEP289" s="1"/>
      <c r="AEQ289" s="1"/>
      <c r="AER289" s="1"/>
      <c r="AES289" s="1"/>
      <c r="AET289" s="1"/>
      <c r="AEU289" s="1"/>
      <c r="AEV289" s="1"/>
      <c r="AEW289" s="1"/>
      <c r="AEX289" s="1"/>
      <c r="AEY289" s="1"/>
      <c r="AEZ289" s="1"/>
      <c r="AFA289" s="1"/>
      <c r="AFB289" s="1"/>
      <c r="AFC289" s="1"/>
      <c r="AFD289" s="1"/>
      <c r="AFE289" s="1"/>
      <c r="AFF289" s="1"/>
      <c r="AFG289" s="1"/>
      <c r="AFH289" s="1"/>
      <c r="AFI289" s="1"/>
      <c r="AFJ289" s="1"/>
      <c r="AFK289" s="1"/>
      <c r="AFL289" s="1"/>
      <c r="AFM289" s="1"/>
      <c r="AFN289" s="1"/>
      <c r="AFO289" s="1"/>
      <c r="AFP289" s="1"/>
      <c r="AFQ289" s="1"/>
      <c r="AFR289" s="1"/>
      <c r="AFS289" s="1"/>
      <c r="AFT289" s="1"/>
      <c r="AFU289" s="1"/>
      <c r="AFV289" s="1"/>
      <c r="AFW289" s="1"/>
      <c r="AFX289" s="1"/>
      <c r="AFY289" s="1"/>
      <c r="AFZ289" s="1"/>
      <c r="AGA289" s="1"/>
      <c r="AGB289" s="1"/>
      <c r="AGC289" s="1"/>
      <c r="AGD289" s="1"/>
      <c r="AGE289" s="1"/>
      <c r="AGF289" s="1"/>
      <c r="AGG289" s="1"/>
      <c r="AGH289" s="1"/>
      <c r="AGI289" s="1"/>
      <c r="AGJ289" s="1"/>
      <c r="AGK289" s="1"/>
      <c r="AGL289" s="1"/>
      <c r="AGM289" s="1"/>
      <c r="AGN289" s="1"/>
      <c r="AGO289" s="1"/>
      <c r="AGP289" s="1"/>
      <c r="AGQ289" s="1"/>
      <c r="AGR289" s="1"/>
      <c r="AGS289" s="1"/>
      <c r="AGT289" s="1"/>
      <c r="AGU289" s="1"/>
      <c r="AGV289" s="1"/>
      <c r="AGW289" s="1"/>
      <c r="AGX289" s="1"/>
      <c r="AGY289" s="1"/>
      <c r="AGZ289" s="1"/>
      <c r="AHA289" s="1"/>
      <c r="AHB289" s="1"/>
      <c r="AHC289" s="1"/>
      <c r="AHD289" s="1"/>
      <c r="AHE289" s="1"/>
      <c r="AHF289" s="1"/>
      <c r="AHG289" s="1"/>
      <c r="AHH289" s="1"/>
      <c r="AHI289" s="1"/>
      <c r="AHJ289" s="1"/>
      <c r="AHK289" s="1"/>
      <c r="AHL289" s="1"/>
      <c r="AHM289" s="1"/>
      <c r="AHN289" s="1"/>
      <c r="AHO289" s="1"/>
      <c r="AHP289" s="1"/>
      <c r="AHQ289" s="1"/>
      <c r="AHR289" s="1"/>
      <c r="AHS289" s="1"/>
      <c r="AHT289" s="1"/>
      <c r="AHU289" s="1"/>
      <c r="AHV289" s="1"/>
      <c r="AHW289" s="1"/>
      <c r="AHX289" s="1"/>
      <c r="AHY289" s="1"/>
      <c r="AHZ289" s="1"/>
      <c r="AIA289" s="1"/>
      <c r="AIB289" s="1"/>
      <c r="AIC289" s="1"/>
      <c r="AID289" s="1"/>
      <c r="AIE289" s="1"/>
      <c r="AIF289" s="1"/>
      <c r="AIG289" s="1"/>
      <c r="AIH289" s="1"/>
      <c r="AII289" s="1"/>
      <c r="AIJ289" s="1"/>
      <c r="AIK289" s="1"/>
      <c r="AIL289" s="1"/>
      <c r="AIM289" s="1"/>
      <c r="AIN289" s="1"/>
      <c r="AIO289" s="1"/>
      <c r="AIP289" s="1"/>
      <c r="AIQ289" s="1"/>
      <c r="AIR289" s="1"/>
      <c r="AIS289" s="1"/>
      <c r="AIT289" s="1"/>
      <c r="AIU289" s="1"/>
      <c r="AIV289" s="1"/>
      <c r="AIW289" s="1"/>
      <c r="AIX289" s="1"/>
      <c r="AIY289" s="1"/>
      <c r="AIZ289" s="1"/>
      <c r="AJA289" s="1"/>
      <c r="AJB289" s="1"/>
      <c r="AJC289" s="1"/>
      <c r="AJD289" s="1"/>
      <c r="AJE289" s="1"/>
      <c r="AJF289" s="1"/>
      <c r="AJG289" s="1"/>
      <c r="AJH289" s="1"/>
      <c r="AJI289" s="1"/>
      <c r="AJJ289" s="1"/>
      <c r="AJK289" s="1"/>
      <c r="AJL289" s="1"/>
      <c r="AJM289" s="1"/>
      <c r="AJN289" s="1"/>
      <c r="AJO289" s="1"/>
      <c r="AJP289" s="1"/>
      <c r="AJQ289" s="1"/>
      <c r="AJR289" s="1"/>
      <c r="AJS289" s="1"/>
      <c r="AJT289" s="1"/>
      <c r="AJU289" s="1"/>
      <c r="AJV289" s="1"/>
      <c r="AJW289" s="1"/>
      <c r="AJX289" s="1"/>
      <c r="AJY289" s="1"/>
      <c r="AJZ289" s="1"/>
      <c r="AKA289" s="1"/>
      <c r="AKB289" s="1"/>
      <c r="AKC289" s="1"/>
      <c r="AKD289" s="1"/>
      <c r="AKE289" s="1"/>
      <c r="AKF289" s="1"/>
      <c r="AKG289" s="1"/>
      <c r="AKH289" s="1"/>
      <c r="AKI289" s="1"/>
      <c r="AKJ289" s="1"/>
      <c r="AKK289" s="1"/>
      <c r="AKL289" s="1"/>
      <c r="AKM289" s="1"/>
      <c r="AKN289" s="1"/>
      <c r="AKO289" s="1"/>
      <c r="AKP289" s="1"/>
      <c r="AKQ289" s="1"/>
      <c r="AKR289" s="1"/>
      <c r="AKS289" s="1"/>
      <c r="AKT289" s="1"/>
      <c r="AKU289" s="1"/>
      <c r="AKV289" s="1"/>
      <c r="AKW289" s="1"/>
      <c r="AKX289" s="1"/>
      <c r="AKY289" s="1"/>
      <c r="AKZ289" s="1"/>
      <c r="ALA289" s="1"/>
      <c r="ALB289" s="1"/>
      <c r="ALC289" s="1"/>
      <c r="ALD289" s="1"/>
      <c r="ALE289" s="1"/>
      <c r="ALF289" s="1"/>
      <c r="ALG289" s="1"/>
      <c r="ALH289" s="1"/>
      <c r="ALI289" s="1"/>
      <c r="ALJ289" s="1"/>
      <c r="ALK289" s="1"/>
      <c r="ALL289" s="1"/>
      <c r="ALM289" s="1"/>
      <c r="ALN289" s="1"/>
      <c r="ALO289" s="1"/>
      <c r="ALP289" s="1"/>
      <c r="ALQ289" s="1"/>
      <c r="ALR289" s="1"/>
      <c r="ALS289" s="1"/>
      <c r="ALT289" s="1"/>
      <c r="ALU289" s="1"/>
      <c r="ALV289" s="1"/>
      <c r="ALW289" s="1"/>
      <c r="ALX289" s="1"/>
      <c r="ALY289" s="1"/>
      <c r="ALZ289" s="1"/>
      <c r="AMA289" s="1"/>
      <c r="AMB289" s="1"/>
      <c r="AMC289" s="1"/>
      <c r="AMD289" s="1"/>
      <c r="AME289" s="1"/>
      <c r="AMF289" s="1"/>
      <c r="AMG289" s="1"/>
      <c r="AMH289" s="1"/>
      <c r="AMI289" s="1"/>
      <c r="AMJ289" s="1"/>
      <c r="AMK289" s="1"/>
    </row>
    <row r="290" spans="1:1025" s="53" customFormat="1">
      <c r="A290" s="1"/>
      <c r="B290" s="190">
        <v>152</v>
      </c>
      <c r="C290" s="191" t="s">
        <v>1319</v>
      </c>
      <c r="D290" s="191">
        <v>11.19</v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  <c r="JL290" s="1"/>
      <c r="JM290" s="1"/>
      <c r="JN290" s="1"/>
      <c r="JO290" s="1"/>
      <c r="JP290" s="1"/>
      <c r="JQ290" s="1"/>
      <c r="JR290" s="1"/>
      <c r="JS290" s="1"/>
      <c r="JT290" s="1"/>
      <c r="JU290" s="1"/>
      <c r="JV290" s="1"/>
      <c r="JW290" s="1"/>
      <c r="JX290" s="1"/>
      <c r="JY290" s="1"/>
      <c r="JZ290" s="1"/>
      <c r="KA290" s="1"/>
      <c r="KB290" s="1"/>
      <c r="KC290" s="1"/>
      <c r="KD290" s="1"/>
      <c r="KE290" s="1"/>
      <c r="KF290" s="1"/>
      <c r="KG290" s="1"/>
      <c r="KH290" s="1"/>
      <c r="KI290" s="1"/>
      <c r="KJ290" s="1"/>
      <c r="KK290" s="1"/>
      <c r="KL290" s="1"/>
      <c r="KM290" s="1"/>
      <c r="KN290" s="1"/>
      <c r="KO290" s="1"/>
      <c r="KP290" s="1"/>
      <c r="KQ290" s="1"/>
      <c r="KR290" s="1"/>
      <c r="KS290" s="1"/>
      <c r="KT290" s="1"/>
      <c r="KU290" s="1"/>
      <c r="KV290" s="1"/>
      <c r="KW290" s="1"/>
      <c r="KX290" s="1"/>
      <c r="KY290" s="1"/>
      <c r="KZ290" s="1"/>
      <c r="LA290" s="1"/>
      <c r="LB290" s="1"/>
      <c r="LC290" s="1"/>
      <c r="LD290" s="1"/>
      <c r="LE290" s="1"/>
      <c r="LF290" s="1"/>
      <c r="LG290" s="1"/>
      <c r="LH290" s="1"/>
      <c r="LI290" s="1"/>
      <c r="LJ290" s="1"/>
      <c r="LK290" s="1"/>
      <c r="LL290" s="1"/>
      <c r="LM290" s="1"/>
      <c r="LN290" s="1"/>
      <c r="LO290" s="1"/>
      <c r="LP290" s="1"/>
      <c r="LQ290" s="1"/>
      <c r="LR290" s="1"/>
      <c r="LS290" s="1"/>
      <c r="LT290" s="1"/>
      <c r="LU290" s="1"/>
      <c r="LV290" s="1"/>
      <c r="LW290" s="1"/>
      <c r="LX290" s="1"/>
      <c r="LY290" s="1"/>
      <c r="LZ290" s="1"/>
      <c r="MA290" s="1"/>
      <c r="MB290" s="1"/>
      <c r="MC290" s="1"/>
      <c r="MD290" s="1"/>
      <c r="ME290" s="1"/>
      <c r="MF290" s="1"/>
      <c r="MG290" s="1"/>
      <c r="MH290" s="1"/>
      <c r="MI290" s="1"/>
      <c r="MJ290" s="1"/>
      <c r="MK290" s="1"/>
      <c r="ML290" s="1"/>
      <c r="MM290" s="1"/>
      <c r="MN290" s="1"/>
      <c r="MO290" s="1"/>
      <c r="MP290" s="1"/>
      <c r="MQ290" s="1"/>
      <c r="MR290" s="1"/>
      <c r="MS290" s="1"/>
      <c r="MT290" s="1"/>
      <c r="MU290" s="1"/>
      <c r="MV290" s="1"/>
      <c r="MW290" s="1"/>
      <c r="MX290" s="1"/>
      <c r="MY290" s="1"/>
      <c r="MZ290" s="1"/>
      <c r="NA290" s="1"/>
      <c r="NB290" s="1"/>
      <c r="NC290" s="1"/>
      <c r="ND290" s="1"/>
      <c r="NE290" s="1"/>
      <c r="NF290" s="1"/>
      <c r="NG290" s="1"/>
      <c r="NH290" s="1"/>
      <c r="NI290" s="1"/>
      <c r="NJ290" s="1"/>
      <c r="NK290" s="1"/>
      <c r="NL290" s="1"/>
      <c r="NM290" s="1"/>
      <c r="NN290" s="1"/>
      <c r="NO290" s="1"/>
      <c r="NP290" s="1"/>
      <c r="NQ290" s="1"/>
      <c r="NR290" s="1"/>
      <c r="NS290" s="1"/>
      <c r="NT290" s="1"/>
      <c r="NU290" s="1"/>
      <c r="NV290" s="1"/>
      <c r="NW290" s="1"/>
      <c r="NX290" s="1"/>
      <c r="NY290" s="1"/>
      <c r="NZ290" s="1"/>
      <c r="OA290" s="1"/>
      <c r="OB290" s="1"/>
      <c r="OC290" s="1"/>
      <c r="OD290" s="1"/>
      <c r="OE290" s="1"/>
      <c r="OF290" s="1"/>
      <c r="OG290" s="1"/>
      <c r="OH290" s="1"/>
      <c r="OI290" s="1"/>
      <c r="OJ290" s="1"/>
      <c r="OK290" s="1"/>
      <c r="OL290" s="1"/>
      <c r="OM290" s="1"/>
      <c r="ON290" s="1"/>
      <c r="OO290" s="1"/>
      <c r="OP290" s="1"/>
      <c r="OQ290" s="1"/>
      <c r="OR290" s="1"/>
      <c r="OS290" s="1"/>
      <c r="OT290" s="1"/>
      <c r="OU290" s="1"/>
      <c r="OV290" s="1"/>
      <c r="OW290" s="1"/>
      <c r="OX290" s="1"/>
      <c r="OY290" s="1"/>
      <c r="OZ290" s="1"/>
      <c r="PA290" s="1"/>
      <c r="PB290" s="1"/>
      <c r="PC290" s="1"/>
      <c r="PD290" s="1"/>
      <c r="PE290" s="1"/>
      <c r="PF290" s="1"/>
      <c r="PG290" s="1"/>
      <c r="PH290" s="1"/>
      <c r="PI290" s="1"/>
      <c r="PJ290" s="1"/>
      <c r="PK290" s="1"/>
      <c r="PL290" s="1"/>
      <c r="PM290" s="1"/>
      <c r="PN290" s="1"/>
      <c r="PO290" s="1"/>
      <c r="PP290" s="1"/>
      <c r="PQ290" s="1"/>
      <c r="PR290" s="1"/>
      <c r="PS290" s="1"/>
      <c r="PT290" s="1"/>
      <c r="PU290" s="1"/>
      <c r="PV290" s="1"/>
      <c r="PW290" s="1"/>
      <c r="PX290" s="1"/>
      <c r="PY290" s="1"/>
      <c r="PZ290" s="1"/>
      <c r="QA290" s="1"/>
      <c r="QB290" s="1"/>
      <c r="QC290" s="1"/>
      <c r="QD290" s="1"/>
      <c r="QE290" s="1"/>
      <c r="QF290" s="1"/>
      <c r="QG290" s="1"/>
      <c r="QH290" s="1"/>
      <c r="QI290" s="1"/>
      <c r="QJ290" s="1"/>
      <c r="QK290" s="1"/>
      <c r="QL290" s="1"/>
      <c r="QM290" s="1"/>
      <c r="QN290" s="1"/>
      <c r="QO290" s="1"/>
      <c r="QP290" s="1"/>
      <c r="QQ290" s="1"/>
      <c r="QR290" s="1"/>
      <c r="QS290" s="1"/>
      <c r="QT290" s="1"/>
      <c r="QU290" s="1"/>
      <c r="QV290" s="1"/>
      <c r="QW290" s="1"/>
      <c r="QX290" s="1"/>
      <c r="QY290" s="1"/>
      <c r="QZ290" s="1"/>
      <c r="RA290" s="1"/>
      <c r="RB290" s="1"/>
      <c r="RC290" s="1"/>
      <c r="RD290" s="1"/>
      <c r="RE290" s="1"/>
      <c r="RF290" s="1"/>
      <c r="RG290" s="1"/>
      <c r="RH290" s="1"/>
      <c r="RI290" s="1"/>
      <c r="RJ290" s="1"/>
      <c r="RK290" s="1"/>
      <c r="RL290" s="1"/>
      <c r="RM290" s="1"/>
      <c r="RN290" s="1"/>
      <c r="RO290" s="1"/>
      <c r="RP290" s="1"/>
      <c r="RQ290" s="1"/>
      <c r="RR290" s="1"/>
      <c r="RS290" s="1"/>
      <c r="RT290" s="1"/>
      <c r="RU290" s="1"/>
      <c r="RV290" s="1"/>
      <c r="RW290" s="1"/>
      <c r="RX290" s="1"/>
      <c r="RY290" s="1"/>
      <c r="RZ290" s="1"/>
      <c r="SA290" s="1"/>
      <c r="SB290" s="1"/>
      <c r="SC290" s="1"/>
      <c r="SD290" s="1"/>
      <c r="SE290" s="1"/>
      <c r="SF290" s="1"/>
      <c r="SG290" s="1"/>
      <c r="SH290" s="1"/>
      <c r="SI290" s="1"/>
      <c r="SJ290" s="1"/>
      <c r="SK290" s="1"/>
      <c r="SL290" s="1"/>
      <c r="SM290" s="1"/>
      <c r="SN290" s="1"/>
      <c r="SO290" s="1"/>
      <c r="SP290" s="1"/>
      <c r="SQ290" s="1"/>
      <c r="SR290" s="1"/>
      <c r="SS290" s="1"/>
      <c r="ST290" s="1"/>
      <c r="SU290" s="1"/>
      <c r="SV290" s="1"/>
      <c r="SW290" s="1"/>
      <c r="SX290" s="1"/>
      <c r="SY290" s="1"/>
      <c r="SZ290" s="1"/>
      <c r="TA290" s="1"/>
      <c r="TB290" s="1"/>
      <c r="TC290" s="1"/>
      <c r="TD290" s="1"/>
      <c r="TE290" s="1"/>
      <c r="TF290" s="1"/>
      <c r="TG290" s="1"/>
      <c r="TH290" s="1"/>
      <c r="TI290" s="1"/>
      <c r="TJ290" s="1"/>
      <c r="TK290" s="1"/>
      <c r="TL290" s="1"/>
      <c r="TM290" s="1"/>
      <c r="TN290" s="1"/>
      <c r="TO290" s="1"/>
      <c r="TP290" s="1"/>
      <c r="TQ290" s="1"/>
      <c r="TR290" s="1"/>
      <c r="TS290" s="1"/>
      <c r="TT290" s="1"/>
      <c r="TU290" s="1"/>
      <c r="TV290" s="1"/>
      <c r="TW290" s="1"/>
      <c r="TX290" s="1"/>
      <c r="TY290" s="1"/>
      <c r="TZ290" s="1"/>
      <c r="UA290" s="1"/>
      <c r="UB290" s="1"/>
      <c r="UC290" s="1"/>
      <c r="UD290" s="1"/>
      <c r="UE290" s="1"/>
      <c r="UF290" s="1"/>
      <c r="UG290" s="1"/>
      <c r="UH290" s="1"/>
      <c r="UI290" s="1"/>
      <c r="UJ290" s="1"/>
      <c r="UK290" s="1"/>
      <c r="UL290" s="1"/>
      <c r="UM290" s="1"/>
      <c r="UN290" s="1"/>
      <c r="UO290" s="1"/>
      <c r="UP290" s="1"/>
      <c r="UQ290" s="1"/>
      <c r="UR290" s="1"/>
      <c r="US290" s="1"/>
      <c r="UT290" s="1"/>
      <c r="UU290" s="1"/>
      <c r="UV290" s="1"/>
      <c r="UW290" s="1"/>
      <c r="UX290" s="1"/>
      <c r="UY290" s="1"/>
      <c r="UZ290" s="1"/>
      <c r="VA290" s="1"/>
      <c r="VB290" s="1"/>
      <c r="VC290" s="1"/>
      <c r="VD290" s="1"/>
      <c r="VE290" s="1"/>
      <c r="VF290" s="1"/>
      <c r="VG290" s="1"/>
      <c r="VH290" s="1"/>
      <c r="VI290" s="1"/>
      <c r="VJ290" s="1"/>
      <c r="VK290" s="1"/>
      <c r="VL290" s="1"/>
      <c r="VM290" s="1"/>
      <c r="VN290" s="1"/>
      <c r="VO290" s="1"/>
      <c r="VP290" s="1"/>
      <c r="VQ290" s="1"/>
      <c r="VR290" s="1"/>
      <c r="VS290" s="1"/>
      <c r="VT290" s="1"/>
      <c r="VU290" s="1"/>
      <c r="VV290" s="1"/>
      <c r="VW290" s="1"/>
      <c r="VX290" s="1"/>
      <c r="VY290" s="1"/>
      <c r="VZ290" s="1"/>
      <c r="WA290" s="1"/>
      <c r="WB290" s="1"/>
      <c r="WC290" s="1"/>
      <c r="WD290" s="1"/>
      <c r="WE290" s="1"/>
      <c r="WF290" s="1"/>
      <c r="WG290" s="1"/>
      <c r="WH290" s="1"/>
      <c r="WI290" s="1"/>
      <c r="WJ290" s="1"/>
      <c r="WK290" s="1"/>
      <c r="WL290" s="1"/>
      <c r="WM290" s="1"/>
      <c r="WN290" s="1"/>
      <c r="WO290" s="1"/>
      <c r="WP290" s="1"/>
      <c r="WQ290" s="1"/>
      <c r="WR290" s="1"/>
      <c r="WS290" s="1"/>
      <c r="WT290" s="1"/>
      <c r="WU290" s="1"/>
      <c r="WV290" s="1"/>
      <c r="WW290" s="1"/>
      <c r="WX290" s="1"/>
      <c r="WY290" s="1"/>
      <c r="WZ290" s="1"/>
      <c r="XA290" s="1"/>
      <c r="XB290" s="1"/>
      <c r="XC290" s="1"/>
      <c r="XD290" s="1"/>
      <c r="XE290" s="1"/>
      <c r="XF290" s="1"/>
      <c r="XG290" s="1"/>
      <c r="XH290" s="1"/>
      <c r="XI290" s="1"/>
      <c r="XJ290" s="1"/>
      <c r="XK290" s="1"/>
      <c r="XL290" s="1"/>
      <c r="XM290" s="1"/>
      <c r="XN290" s="1"/>
      <c r="XO290" s="1"/>
      <c r="XP290" s="1"/>
      <c r="XQ290" s="1"/>
      <c r="XR290" s="1"/>
      <c r="XS290" s="1"/>
      <c r="XT290" s="1"/>
      <c r="XU290" s="1"/>
      <c r="XV290" s="1"/>
      <c r="XW290" s="1"/>
      <c r="XX290" s="1"/>
      <c r="XY290" s="1"/>
      <c r="XZ290" s="1"/>
      <c r="YA290" s="1"/>
      <c r="YB290" s="1"/>
      <c r="YC290" s="1"/>
      <c r="YD290" s="1"/>
      <c r="YE290" s="1"/>
      <c r="YF290" s="1"/>
      <c r="YG290" s="1"/>
      <c r="YH290" s="1"/>
      <c r="YI290" s="1"/>
      <c r="YJ290" s="1"/>
      <c r="YK290" s="1"/>
      <c r="YL290" s="1"/>
      <c r="YM290" s="1"/>
      <c r="YN290" s="1"/>
      <c r="YO290" s="1"/>
      <c r="YP290" s="1"/>
      <c r="YQ290" s="1"/>
      <c r="YR290" s="1"/>
      <c r="YS290" s="1"/>
      <c r="YT290" s="1"/>
      <c r="YU290" s="1"/>
      <c r="YV290" s="1"/>
      <c r="YW290" s="1"/>
      <c r="YX290" s="1"/>
      <c r="YY290" s="1"/>
      <c r="YZ290" s="1"/>
      <c r="ZA290" s="1"/>
      <c r="ZB290" s="1"/>
      <c r="ZC290" s="1"/>
      <c r="ZD290" s="1"/>
      <c r="ZE290" s="1"/>
      <c r="ZF290" s="1"/>
      <c r="ZG290" s="1"/>
      <c r="ZH290" s="1"/>
      <c r="ZI290" s="1"/>
      <c r="ZJ290" s="1"/>
      <c r="ZK290" s="1"/>
      <c r="ZL290" s="1"/>
      <c r="ZM290" s="1"/>
      <c r="ZN290" s="1"/>
      <c r="ZO290" s="1"/>
      <c r="ZP290" s="1"/>
      <c r="ZQ290" s="1"/>
      <c r="ZR290" s="1"/>
      <c r="ZS290" s="1"/>
      <c r="ZT290" s="1"/>
      <c r="ZU290" s="1"/>
      <c r="ZV290" s="1"/>
      <c r="ZW290" s="1"/>
      <c r="ZX290" s="1"/>
      <c r="ZY290" s="1"/>
      <c r="ZZ290" s="1"/>
      <c r="AAA290" s="1"/>
      <c r="AAB290" s="1"/>
      <c r="AAC290" s="1"/>
      <c r="AAD290" s="1"/>
      <c r="AAE290" s="1"/>
      <c r="AAF290" s="1"/>
      <c r="AAG290" s="1"/>
      <c r="AAH290" s="1"/>
      <c r="AAI290" s="1"/>
      <c r="AAJ290" s="1"/>
      <c r="AAK290" s="1"/>
      <c r="AAL290" s="1"/>
      <c r="AAM290" s="1"/>
      <c r="AAN290" s="1"/>
      <c r="AAO290" s="1"/>
      <c r="AAP290" s="1"/>
      <c r="AAQ290" s="1"/>
      <c r="AAR290" s="1"/>
      <c r="AAS290" s="1"/>
      <c r="AAT290" s="1"/>
      <c r="AAU290" s="1"/>
      <c r="AAV290" s="1"/>
      <c r="AAW290" s="1"/>
      <c r="AAX290" s="1"/>
      <c r="AAY290" s="1"/>
      <c r="AAZ290" s="1"/>
      <c r="ABA290" s="1"/>
      <c r="ABB290" s="1"/>
      <c r="ABC290" s="1"/>
      <c r="ABD290" s="1"/>
      <c r="ABE290" s="1"/>
      <c r="ABF290" s="1"/>
      <c r="ABG290" s="1"/>
      <c r="ABH290" s="1"/>
      <c r="ABI290" s="1"/>
      <c r="ABJ290" s="1"/>
      <c r="ABK290" s="1"/>
      <c r="ABL290" s="1"/>
      <c r="ABM290" s="1"/>
      <c r="ABN290" s="1"/>
      <c r="ABO290" s="1"/>
      <c r="ABP290" s="1"/>
      <c r="ABQ290" s="1"/>
      <c r="ABR290" s="1"/>
      <c r="ABS290" s="1"/>
      <c r="ABT290" s="1"/>
      <c r="ABU290" s="1"/>
      <c r="ABV290" s="1"/>
      <c r="ABW290" s="1"/>
      <c r="ABX290" s="1"/>
      <c r="ABY290" s="1"/>
      <c r="ABZ290" s="1"/>
      <c r="ACA290" s="1"/>
      <c r="ACB290" s="1"/>
      <c r="ACC290" s="1"/>
      <c r="ACD290" s="1"/>
      <c r="ACE290" s="1"/>
      <c r="ACF290" s="1"/>
      <c r="ACG290" s="1"/>
      <c r="ACH290" s="1"/>
      <c r="ACI290" s="1"/>
      <c r="ACJ290" s="1"/>
      <c r="ACK290" s="1"/>
      <c r="ACL290" s="1"/>
      <c r="ACM290" s="1"/>
      <c r="ACN290" s="1"/>
      <c r="ACO290" s="1"/>
      <c r="ACP290" s="1"/>
      <c r="ACQ290" s="1"/>
      <c r="ACR290" s="1"/>
      <c r="ACS290" s="1"/>
      <c r="ACT290" s="1"/>
      <c r="ACU290" s="1"/>
      <c r="ACV290" s="1"/>
      <c r="ACW290" s="1"/>
      <c r="ACX290" s="1"/>
      <c r="ACY290" s="1"/>
      <c r="ACZ290" s="1"/>
      <c r="ADA290" s="1"/>
      <c r="ADB290" s="1"/>
      <c r="ADC290" s="1"/>
      <c r="ADD290" s="1"/>
      <c r="ADE290" s="1"/>
      <c r="ADF290" s="1"/>
      <c r="ADG290" s="1"/>
      <c r="ADH290" s="1"/>
      <c r="ADI290" s="1"/>
      <c r="ADJ290" s="1"/>
      <c r="ADK290" s="1"/>
      <c r="ADL290" s="1"/>
      <c r="ADM290" s="1"/>
      <c r="ADN290" s="1"/>
      <c r="ADO290" s="1"/>
      <c r="ADP290" s="1"/>
      <c r="ADQ290" s="1"/>
      <c r="ADR290" s="1"/>
      <c r="ADS290" s="1"/>
      <c r="ADT290" s="1"/>
      <c r="ADU290" s="1"/>
      <c r="ADV290" s="1"/>
      <c r="ADW290" s="1"/>
      <c r="ADX290" s="1"/>
      <c r="ADY290" s="1"/>
      <c r="ADZ290" s="1"/>
      <c r="AEA290" s="1"/>
      <c r="AEB290" s="1"/>
      <c r="AEC290" s="1"/>
      <c r="AED290" s="1"/>
      <c r="AEE290" s="1"/>
      <c r="AEF290" s="1"/>
      <c r="AEG290" s="1"/>
      <c r="AEH290" s="1"/>
      <c r="AEI290" s="1"/>
      <c r="AEJ290" s="1"/>
      <c r="AEK290" s="1"/>
      <c r="AEL290" s="1"/>
      <c r="AEM290" s="1"/>
      <c r="AEN290" s="1"/>
      <c r="AEO290" s="1"/>
      <c r="AEP290" s="1"/>
      <c r="AEQ290" s="1"/>
      <c r="AER290" s="1"/>
      <c r="AES290" s="1"/>
      <c r="AET290" s="1"/>
      <c r="AEU290" s="1"/>
      <c r="AEV290" s="1"/>
      <c r="AEW290" s="1"/>
      <c r="AEX290" s="1"/>
      <c r="AEY290" s="1"/>
      <c r="AEZ290" s="1"/>
      <c r="AFA290" s="1"/>
      <c r="AFB290" s="1"/>
      <c r="AFC290" s="1"/>
      <c r="AFD290" s="1"/>
      <c r="AFE290" s="1"/>
      <c r="AFF290" s="1"/>
      <c r="AFG290" s="1"/>
      <c r="AFH290" s="1"/>
      <c r="AFI290" s="1"/>
      <c r="AFJ290" s="1"/>
      <c r="AFK290" s="1"/>
      <c r="AFL290" s="1"/>
      <c r="AFM290" s="1"/>
      <c r="AFN290" s="1"/>
      <c r="AFO290" s="1"/>
      <c r="AFP290" s="1"/>
      <c r="AFQ290" s="1"/>
      <c r="AFR290" s="1"/>
      <c r="AFS290" s="1"/>
      <c r="AFT290" s="1"/>
      <c r="AFU290" s="1"/>
      <c r="AFV290" s="1"/>
      <c r="AFW290" s="1"/>
      <c r="AFX290" s="1"/>
      <c r="AFY290" s="1"/>
      <c r="AFZ290" s="1"/>
      <c r="AGA290" s="1"/>
      <c r="AGB290" s="1"/>
      <c r="AGC290" s="1"/>
      <c r="AGD290" s="1"/>
      <c r="AGE290" s="1"/>
      <c r="AGF290" s="1"/>
      <c r="AGG290" s="1"/>
      <c r="AGH290" s="1"/>
      <c r="AGI290" s="1"/>
      <c r="AGJ290" s="1"/>
      <c r="AGK290" s="1"/>
      <c r="AGL290" s="1"/>
      <c r="AGM290" s="1"/>
      <c r="AGN290" s="1"/>
      <c r="AGO290" s="1"/>
      <c r="AGP290" s="1"/>
      <c r="AGQ290" s="1"/>
      <c r="AGR290" s="1"/>
      <c r="AGS290" s="1"/>
      <c r="AGT290" s="1"/>
      <c r="AGU290" s="1"/>
      <c r="AGV290" s="1"/>
      <c r="AGW290" s="1"/>
      <c r="AGX290" s="1"/>
      <c r="AGY290" s="1"/>
      <c r="AGZ290" s="1"/>
      <c r="AHA290" s="1"/>
      <c r="AHB290" s="1"/>
      <c r="AHC290" s="1"/>
      <c r="AHD290" s="1"/>
      <c r="AHE290" s="1"/>
      <c r="AHF290" s="1"/>
      <c r="AHG290" s="1"/>
      <c r="AHH290" s="1"/>
      <c r="AHI290" s="1"/>
      <c r="AHJ290" s="1"/>
      <c r="AHK290" s="1"/>
      <c r="AHL290" s="1"/>
      <c r="AHM290" s="1"/>
      <c r="AHN290" s="1"/>
      <c r="AHO290" s="1"/>
      <c r="AHP290" s="1"/>
      <c r="AHQ290" s="1"/>
      <c r="AHR290" s="1"/>
      <c r="AHS290" s="1"/>
      <c r="AHT290" s="1"/>
      <c r="AHU290" s="1"/>
      <c r="AHV290" s="1"/>
      <c r="AHW290" s="1"/>
      <c r="AHX290" s="1"/>
      <c r="AHY290" s="1"/>
      <c r="AHZ290" s="1"/>
      <c r="AIA290" s="1"/>
      <c r="AIB290" s="1"/>
      <c r="AIC290" s="1"/>
      <c r="AID290" s="1"/>
      <c r="AIE290" s="1"/>
      <c r="AIF290" s="1"/>
      <c r="AIG290" s="1"/>
      <c r="AIH290" s="1"/>
      <c r="AII290" s="1"/>
      <c r="AIJ290" s="1"/>
      <c r="AIK290" s="1"/>
      <c r="AIL290" s="1"/>
      <c r="AIM290" s="1"/>
      <c r="AIN290" s="1"/>
      <c r="AIO290" s="1"/>
      <c r="AIP290" s="1"/>
      <c r="AIQ290" s="1"/>
      <c r="AIR290" s="1"/>
      <c r="AIS290" s="1"/>
      <c r="AIT290" s="1"/>
      <c r="AIU290" s="1"/>
      <c r="AIV290" s="1"/>
      <c r="AIW290" s="1"/>
      <c r="AIX290" s="1"/>
      <c r="AIY290" s="1"/>
      <c r="AIZ290" s="1"/>
      <c r="AJA290" s="1"/>
      <c r="AJB290" s="1"/>
      <c r="AJC290" s="1"/>
      <c r="AJD290" s="1"/>
      <c r="AJE290" s="1"/>
      <c r="AJF290" s="1"/>
      <c r="AJG290" s="1"/>
      <c r="AJH290" s="1"/>
      <c r="AJI290" s="1"/>
      <c r="AJJ290" s="1"/>
      <c r="AJK290" s="1"/>
      <c r="AJL290" s="1"/>
      <c r="AJM290" s="1"/>
      <c r="AJN290" s="1"/>
      <c r="AJO290" s="1"/>
      <c r="AJP290" s="1"/>
      <c r="AJQ290" s="1"/>
      <c r="AJR290" s="1"/>
      <c r="AJS290" s="1"/>
      <c r="AJT290" s="1"/>
      <c r="AJU290" s="1"/>
      <c r="AJV290" s="1"/>
      <c r="AJW290" s="1"/>
      <c r="AJX290" s="1"/>
      <c r="AJY290" s="1"/>
      <c r="AJZ290" s="1"/>
      <c r="AKA290" s="1"/>
      <c r="AKB290" s="1"/>
      <c r="AKC290" s="1"/>
      <c r="AKD290" s="1"/>
      <c r="AKE290" s="1"/>
      <c r="AKF290" s="1"/>
      <c r="AKG290" s="1"/>
      <c r="AKH290" s="1"/>
      <c r="AKI290" s="1"/>
      <c r="AKJ290" s="1"/>
      <c r="AKK290" s="1"/>
      <c r="AKL290" s="1"/>
      <c r="AKM290" s="1"/>
      <c r="AKN290" s="1"/>
      <c r="AKO290" s="1"/>
      <c r="AKP290" s="1"/>
      <c r="AKQ290" s="1"/>
      <c r="AKR290" s="1"/>
      <c r="AKS290" s="1"/>
      <c r="AKT290" s="1"/>
      <c r="AKU290" s="1"/>
      <c r="AKV290" s="1"/>
      <c r="AKW290" s="1"/>
      <c r="AKX290" s="1"/>
      <c r="AKY290" s="1"/>
      <c r="AKZ290" s="1"/>
      <c r="ALA290" s="1"/>
      <c r="ALB290" s="1"/>
      <c r="ALC290" s="1"/>
      <c r="ALD290" s="1"/>
      <c r="ALE290" s="1"/>
      <c r="ALF290" s="1"/>
      <c r="ALG290" s="1"/>
      <c r="ALH290" s="1"/>
      <c r="ALI290" s="1"/>
      <c r="ALJ290" s="1"/>
      <c r="ALK290" s="1"/>
      <c r="ALL290" s="1"/>
      <c r="ALM290" s="1"/>
      <c r="ALN290" s="1"/>
      <c r="ALO290" s="1"/>
      <c r="ALP290" s="1"/>
      <c r="ALQ290" s="1"/>
      <c r="ALR290" s="1"/>
      <c r="ALS290" s="1"/>
      <c r="ALT290" s="1"/>
      <c r="ALU290" s="1"/>
      <c r="ALV290" s="1"/>
      <c r="ALW290" s="1"/>
      <c r="ALX290" s="1"/>
      <c r="ALY290" s="1"/>
      <c r="ALZ290" s="1"/>
      <c r="AMA290" s="1"/>
      <c r="AMB290" s="1"/>
      <c r="AMC290" s="1"/>
      <c r="AMD290" s="1"/>
      <c r="AME290" s="1"/>
      <c r="AMF290" s="1"/>
      <c r="AMG290" s="1"/>
      <c r="AMH290" s="1"/>
      <c r="AMI290" s="1"/>
      <c r="AMJ290" s="1"/>
      <c r="AMK290" s="1"/>
    </row>
    <row r="291" spans="1:1025" s="53" customFormat="1">
      <c r="A291" s="1"/>
      <c r="B291" s="190">
        <v>153</v>
      </c>
      <c r="C291" s="191" t="s">
        <v>1316</v>
      </c>
      <c r="D291" s="191">
        <v>22.59</v>
      </c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  <c r="JL291" s="1"/>
      <c r="JM291" s="1"/>
      <c r="JN291" s="1"/>
      <c r="JO291" s="1"/>
      <c r="JP291" s="1"/>
      <c r="JQ291" s="1"/>
      <c r="JR291" s="1"/>
      <c r="JS291" s="1"/>
      <c r="JT291" s="1"/>
      <c r="JU291" s="1"/>
      <c r="JV291" s="1"/>
      <c r="JW291" s="1"/>
      <c r="JX291" s="1"/>
      <c r="JY291" s="1"/>
      <c r="JZ291" s="1"/>
      <c r="KA291" s="1"/>
      <c r="KB291" s="1"/>
      <c r="KC291" s="1"/>
      <c r="KD291" s="1"/>
      <c r="KE291" s="1"/>
      <c r="KF291" s="1"/>
      <c r="KG291" s="1"/>
      <c r="KH291" s="1"/>
      <c r="KI291" s="1"/>
      <c r="KJ291" s="1"/>
      <c r="KK291" s="1"/>
      <c r="KL291" s="1"/>
      <c r="KM291" s="1"/>
      <c r="KN291" s="1"/>
      <c r="KO291" s="1"/>
      <c r="KP291" s="1"/>
      <c r="KQ291" s="1"/>
      <c r="KR291" s="1"/>
      <c r="KS291" s="1"/>
      <c r="KT291" s="1"/>
      <c r="KU291" s="1"/>
      <c r="KV291" s="1"/>
      <c r="KW291" s="1"/>
      <c r="KX291" s="1"/>
      <c r="KY291" s="1"/>
      <c r="KZ291" s="1"/>
      <c r="LA291" s="1"/>
      <c r="LB291" s="1"/>
      <c r="LC291" s="1"/>
      <c r="LD291" s="1"/>
      <c r="LE291" s="1"/>
      <c r="LF291" s="1"/>
      <c r="LG291" s="1"/>
      <c r="LH291" s="1"/>
      <c r="LI291" s="1"/>
      <c r="LJ291" s="1"/>
      <c r="LK291" s="1"/>
      <c r="LL291" s="1"/>
      <c r="LM291" s="1"/>
      <c r="LN291" s="1"/>
      <c r="LO291" s="1"/>
      <c r="LP291" s="1"/>
      <c r="LQ291" s="1"/>
      <c r="LR291" s="1"/>
      <c r="LS291" s="1"/>
      <c r="LT291" s="1"/>
      <c r="LU291" s="1"/>
      <c r="LV291" s="1"/>
      <c r="LW291" s="1"/>
      <c r="LX291" s="1"/>
      <c r="LY291" s="1"/>
      <c r="LZ291" s="1"/>
      <c r="MA291" s="1"/>
      <c r="MB291" s="1"/>
      <c r="MC291" s="1"/>
      <c r="MD291" s="1"/>
      <c r="ME291" s="1"/>
      <c r="MF291" s="1"/>
      <c r="MG291" s="1"/>
      <c r="MH291" s="1"/>
      <c r="MI291" s="1"/>
      <c r="MJ291" s="1"/>
      <c r="MK291" s="1"/>
      <c r="ML291" s="1"/>
      <c r="MM291" s="1"/>
      <c r="MN291" s="1"/>
      <c r="MO291" s="1"/>
      <c r="MP291" s="1"/>
      <c r="MQ291" s="1"/>
      <c r="MR291" s="1"/>
      <c r="MS291" s="1"/>
      <c r="MT291" s="1"/>
      <c r="MU291" s="1"/>
      <c r="MV291" s="1"/>
      <c r="MW291" s="1"/>
      <c r="MX291" s="1"/>
      <c r="MY291" s="1"/>
      <c r="MZ291" s="1"/>
      <c r="NA291" s="1"/>
      <c r="NB291" s="1"/>
      <c r="NC291" s="1"/>
      <c r="ND291" s="1"/>
      <c r="NE291" s="1"/>
      <c r="NF291" s="1"/>
      <c r="NG291" s="1"/>
      <c r="NH291" s="1"/>
      <c r="NI291" s="1"/>
      <c r="NJ291" s="1"/>
      <c r="NK291" s="1"/>
      <c r="NL291" s="1"/>
      <c r="NM291" s="1"/>
      <c r="NN291" s="1"/>
      <c r="NO291" s="1"/>
      <c r="NP291" s="1"/>
      <c r="NQ291" s="1"/>
      <c r="NR291" s="1"/>
      <c r="NS291" s="1"/>
      <c r="NT291" s="1"/>
      <c r="NU291" s="1"/>
      <c r="NV291" s="1"/>
      <c r="NW291" s="1"/>
      <c r="NX291" s="1"/>
      <c r="NY291" s="1"/>
      <c r="NZ291" s="1"/>
      <c r="OA291" s="1"/>
      <c r="OB291" s="1"/>
      <c r="OC291" s="1"/>
      <c r="OD291" s="1"/>
      <c r="OE291" s="1"/>
      <c r="OF291" s="1"/>
      <c r="OG291" s="1"/>
      <c r="OH291" s="1"/>
      <c r="OI291" s="1"/>
      <c r="OJ291" s="1"/>
      <c r="OK291" s="1"/>
      <c r="OL291" s="1"/>
      <c r="OM291" s="1"/>
      <c r="ON291" s="1"/>
      <c r="OO291" s="1"/>
      <c r="OP291" s="1"/>
      <c r="OQ291" s="1"/>
      <c r="OR291" s="1"/>
      <c r="OS291" s="1"/>
      <c r="OT291" s="1"/>
      <c r="OU291" s="1"/>
      <c r="OV291" s="1"/>
      <c r="OW291" s="1"/>
      <c r="OX291" s="1"/>
      <c r="OY291" s="1"/>
      <c r="OZ291" s="1"/>
      <c r="PA291" s="1"/>
      <c r="PB291" s="1"/>
      <c r="PC291" s="1"/>
      <c r="PD291" s="1"/>
      <c r="PE291" s="1"/>
      <c r="PF291" s="1"/>
      <c r="PG291" s="1"/>
      <c r="PH291" s="1"/>
      <c r="PI291" s="1"/>
      <c r="PJ291" s="1"/>
      <c r="PK291" s="1"/>
      <c r="PL291" s="1"/>
      <c r="PM291" s="1"/>
      <c r="PN291" s="1"/>
      <c r="PO291" s="1"/>
      <c r="PP291" s="1"/>
      <c r="PQ291" s="1"/>
      <c r="PR291" s="1"/>
      <c r="PS291" s="1"/>
      <c r="PT291" s="1"/>
      <c r="PU291" s="1"/>
      <c r="PV291" s="1"/>
      <c r="PW291" s="1"/>
      <c r="PX291" s="1"/>
      <c r="PY291" s="1"/>
      <c r="PZ291" s="1"/>
      <c r="QA291" s="1"/>
      <c r="QB291" s="1"/>
      <c r="QC291" s="1"/>
      <c r="QD291" s="1"/>
      <c r="QE291" s="1"/>
      <c r="QF291" s="1"/>
      <c r="QG291" s="1"/>
      <c r="QH291" s="1"/>
      <c r="QI291" s="1"/>
      <c r="QJ291" s="1"/>
      <c r="QK291" s="1"/>
      <c r="QL291" s="1"/>
      <c r="QM291" s="1"/>
      <c r="QN291" s="1"/>
      <c r="QO291" s="1"/>
      <c r="QP291" s="1"/>
      <c r="QQ291" s="1"/>
      <c r="QR291" s="1"/>
      <c r="QS291" s="1"/>
      <c r="QT291" s="1"/>
      <c r="QU291" s="1"/>
      <c r="QV291" s="1"/>
      <c r="QW291" s="1"/>
      <c r="QX291" s="1"/>
      <c r="QY291" s="1"/>
      <c r="QZ291" s="1"/>
      <c r="RA291" s="1"/>
      <c r="RB291" s="1"/>
      <c r="RC291" s="1"/>
      <c r="RD291" s="1"/>
      <c r="RE291" s="1"/>
      <c r="RF291" s="1"/>
      <c r="RG291" s="1"/>
      <c r="RH291" s="1"/>
      <c r="RI291" s="1"/>
      <c r="RJ291" s="1"/>
      <c r="RK291" s="1"/>
      <c r="RL291" s="1"/>
      <c r="RM291" s="1"/>
      <c r="RN291" s="1"/>
      <c r="RO291" s="1"/>
      <c r="RP291" s="1"/>
      <c r="RQ291" s="1"/>
      <c r="RR291" s="1"/>
      <c r="RS291" s="1"/>
      <c r="RT291" s="1"/>
      <c r="RU291" s="1"/>
      <c r="RV291" s="1"/>
      <c r="RW291" s="1"/>
      <c r="RX291" s="1"/>
      <c r="RY291" s="1"/>
      <c r="RZ291" s="1"/>
      <c r="SA291" s="1"/>
      <c r="SB291" s="1"/>
      <c r="SC291" s="1"/>
      <c r="SD291" s="1"/>
      <c r="SE291" s="1"/>
      <c r="SF291" s="1"/>
      <c r="SG291" s="1"/>
      <c r="SH291" s="1"/>
      <c r="SI291" s="1"/>
      <c r="SJ291" s="1"/>
      <c r="SK291" s="1"/>
      <c r="SL291" s="1"/>
      <c r="SM291" s="1"/>
      <c r="SN291" s="1"/>
      <c r="SO291" s="1"/>
      <c r="SP291" s="1"/>
      <c r="SQ291" s="1"/>
      <c r="SR291" s="1"/>
      <c r="SS291" s="1"/>
      <c r="ST291" s="1"/>
      <c r="SU291" s="1"/>
      <c r="SV291" s="1"/>
      <c r="SW291" s="1"/>
      <c r="SX291" s="1"/>
      <c r="SY291" s="1"/>
      <c r="SZ291" s="1"/>
      <c r="TA291" s="1"/>
      <c r="TB291" s="1"/>
      <c r="TC291" s="1"/>
      <c r="TD291" s="1"/>
      <c r="TE291" s="1"/>
      <c r="TF291" s="1"/>
      <c r="TG291" s="1"/>
      <c r="TH291" s="1"/>
      <c r="TI291" s="1"/>
      <c r="TJ291" s="1"/>
      <c r="TK291" s="1"/>
      <c r="TL291" s="1"/>
      <c r="TM291" s="1"/>
      <c r="TN291" s="1"/>
      <c r="TO291" s="1"/>
      <c r="TP291" s="1"/>
      <c r="TQ291" s="1"/>
      <c r="TR291" s="1"/>
      <c r="TS291" s="1"/>
      <c r="TT291" s="1"/>
      <c r="TU291" s="1"/>
      <c r="TV291" s="1"/>
      <c r="TW291" s="1"/>
      <c r="TX291" s="1"/>
      <c r="TY291" s="1"/>
      <c r="TZ291" s="1"/>
      <c r="UA291" s="1"/>
      <c r="UB291" s="1"/>
      <c r="UC291" s="1"/>
      <c r="UD291" s="1"/>
      <c r="UE291" s="1"/>
      <c r="UF291" s="1"/>
      <c r="UG291" s="1"/>
      <c r="UH291" s="1"/>
      <c r="UI291" s="1"/>
      <c r="UJ291" s="1"/>
      <c r="UK291" s="1"/>
      <c r="UL291" s="1"/>
      <c r="UM291" s="1"/>
      <c r="UN291" s="1"/>
      <c r="UO291" s="1"/>
      <c r="UP291" s="1"/>
      <c r="UQ291" s="1"/>
      <c r="UR291" s="1"/>
      <c r="US291" s="1"/>
      <c r="UT291" s="1"/>
      <c r="UU291" s="1"/>
      <c r="UV291" s="1"/>
      <c r="UW291" s="1"/>
      <c r="UX291" s="1"/>
      <c r="UY291" s="1"/>
      <c r="UZ291" s="1"/>
      <c r="VA291" s="1"/>
      <c r="VB291" s="1"/>
      <c r="VC291" s="1"/>
      <c r="VD291" s="1"/>
      <c r="VE291" s="1"/>
      <c r="VF291" s="1"/>
      <c r="VG291" s="1"/>
      <c r="VH291" s="1"/>
      <c r="VI291" s="1"/>
      <c r="VJ291" s="1"/>
      <c r="VK291" s="1"/>
      <c r="VL291" s="1"/>
      <c r="VM291" s="1"/>
      <c r="VN291" s="1"/>
      <c r="VO291" s="1"/>
      <c r="VP291" s="1"/>
      <c r="VQ291" s="1"/>
      <c r="VR291" s="1"/>
      <c r="VS291" s="1"/>
      <c r="VT291" s="1"/>
      <c r="VU291" s="1"/>
      <c r="VV291" s="1"/>
      <c r="VW291" s="1"/>
      <c r="VX291" s="1"/>
      <c r="VY291" s="1"/>
      <c r="VZ291" s="1"/>
      <c r="WA291" s="1"/>
      <c r="WB291" s="1"/>
      <c r="WC291" s="1"/>
      <c r="WD291" s="1"/>
      <c r="WE291" s="1"/>
      <c r="WF291" s="1"/>
      <c r="WG291" s="1"/>
      <c r="WH291" s="1"/>
      <c r="WI291" s="1"/>
      <c r="WJ291" s="1"/>
      <c r="WK291" s="1"/>
      <c r="WL291" s="1"/>
      <c r="WM291" s="1"/>
      <c r="WN291" s="1"/>
      <c r="WO291" s="1"/>
      <c r="WP291" s="1"/>
      <c r="WQ291" s="1"/>
      <c r="WR291" s="1"/>
      <c r="WS291" s="1"/>
      <c r="WT291" s="1"/>
      <c r="WU291" s="1"/>
      <c r="WV291" s="1"/>
      <c r="WW291" s="1"/>
      <c r="WX291" s="1"/>
      <c r="WY291" s="1"/>
      <c r="WZ291" s="1"/>
      <c r="XA291" s="1"/>
      <c r="XB291" s="1"/>
      <c r="XC291" s="1"/>
      <c r="XD291" s="1"/>
      <c r="XE291" s="1"/>
      <c r="XF291" s="1"/>
      <c r="XG291" s="1"/>
      <c r="XH291" s="1"/>
      <c r="XI291" s="1"/>
      <c r="XJ291" s="1"/>
      <c r="XK291" s="1"/>
      <c r="XL291" s="1"/>
      <c r="XM291" s="1"/>
      <c r="XN291" s="1"/>
      <c r="XO291" s="1"/>
      <c r="XP291" s="1"/>
      <c r="XQ291" s="1"/>
      <c r="XR291" s="1"/>
      <c r="XS291" s="1"/>
      <c r="XT291" s="1"/>
      <c r="XU291" s="1"/>
      <c r="XV291" s="1"/>
      <c r="XW291" s="1"/>
      <c r="XX291" s="1"/>
      <c r="XY291" s="1"/>
      <c r="XZ291" s="1"/>
      <c r="YA291" s="1"/>
      <c r="YB291" s="1"/>
      <c r="YC291" s="1"/>
      <c r="YD291" s="1"/>
      <c r="YE291" s="1"/>
      <c r="YF291" s="1"/>
      <c r="YG291" s="1"/>
      <c r="YH291" s="1"/>
      <c r="YI291" s="1"/>
      <c r="YJ291" s="1"/>
      <c r="YK291" s="1"/>
      <c r="YL291" s="1"/>
      <c r="YM291" s="1"/>
      <c r="YN291" s="1"/>
      <c r="YO291" s="1"/>
      <c r="YP291" s="1"/>
      <c r="YQ291" s="1"/>
      <c r="YR291" s="1"/>
      <c r="YS291" s="1"/>
      <c r="YT291" s="1"/>
      <c r="YU291" s="1"/>
      <c r="YV291" s="1"/>
      <c r="YW291" s="1"/>
      <c r="YX291" s="1"/>
      <c r="YY291" s="1"/>
      <c r="YZ291" s="1"/>
      <c r="ZA291" s="1"/>
      <c r="ZB291" s="1"/>
      <c r="ZC291" s="1"/>
      <c r="ZD291" s="1"/>
      <c r="ZE291" s="1"/>
      <c r="ZF291" s="1"/>
      <c r="ZG291" s="1"/>
      <c r="ZH291" s="1"/>
      <c r="ZI291" s="1"/>
      <c r="ZJ291" s="1"/>
      <c r="ZK291" s="1"/>
      <c r="ZL291" s="1"/>
      <c r="ZM291" s="1"/>
      <c r="ZN291" s="1"/>
      <c r="ZO291" s="1"/>
      <c r="ZP291" s="1"/>
      <c r="ZQ291" s="1"/>
      <c r="ZR291" s="1"/>
      <c r="ZS291" s="1"/>
      <c r="ZT291" s="1"/>
      <c r="ZU291" s="1"/>
      <c r="ZV291" s="1"/>
      <c r="ZW291" s="1"/>
      <c r="ZX291" s="1"/>
      <c r="ZY291" s="1"/>
      <c r="ZZ291" s="1"/>
      <c r="AAA291" s="1"/>
      <c r="AAB291" s="1"/>
      <c r="AAC291" s="1"/>
      <c r="AAD291" s="1"/>
      <c r="AAE291" s="1"/>
      <c r="AAF291" s="1"/>
      <c r="AAG291" s="1"/>
      <c r="AAH291" s="1"/>
      <c r="AAI291" s="1"/>
      <c r="AAJ291" s="1"/>
      <c r="AAK291" s="1"/>
      <c r="AAL291" s="1"/>
      <c r="AAM291" s="1"/>
      <c r="AAN291" s="1"/>
      <c r="AAO291" s="1"/>
      <c r="AAP291" s="1"/>
      <c r="AAQ291" s="1"/>
      <c r="AAR291" s="1"/>
      <c r="AAS291" s="1"/>
      <c r="AAT291" s="1"/>
      <c r="AAU291" s="1"/>
      <c r="AAV291" s="1"/>
      <c r="AAW291" s="1"/>
      <c r="AAX291" s="1"/>
      <c r="AAY291" s="1"/>
      <c r="AAZ291" s="1"/>
      <c r="ABA291" s="1"/>
      <c r="ABB291" s="1"/>
      <c r="ABC291" s="1"/>
      <c r="ABD291" s="1"/>
      <c r="ABE291" s="1"/>
      <c r="ABF291" s="1"/>
      <c r="ABG291" s="1"/>
      <c r="ABH291" s="1"/>
      <c r="ABI291" s="1"/>
      <c r="ABJ291" s="1"/>
      <c r="ABK291" s="1"/>
      <c r="ABL291" s="1"/>
      <c r="ABM291" s="1"/>
      <c r="ABN291" s="1"/>
      <c r="ABO291" s="1"/>
      <c r="ABP291" s="1"/>
      <c r="ABQ291" s="1"/>
      <c r="ABR291" s="1"/>
      <c r="ABS291" s="1"/>
      <c r="ABT291" s="1"/>
      <c r="ABU291" s="1"/>
      <c r="ABV291" s="1"/>
      <c r="ABW291" s="1"/>
      <c r="ABX291" s="1"/>
      <c r="ABY291" s="1"/>
      <c r="ABZ291" s="1"/>
      <c r="ACA291" s="1"/>
      <c r="ACB291" s="1"/>
      <c r="ACC291" s="1"/>
      <c r="ACD291" s="1"/>
      <c r="ACE291" s="1"/>
      <c r="ACF291" s="1"/>
      <c r="ACG291" s="1"/>
      <c r="ACH291" s="1"/>
      <c r="ACI291" s="1"/>
      <c r="ACJ291" s="1"/>
      <c r="ACK291" s="1"/>
      <c r="ACL291" s="1"/>
      <c r="ACM291" s="1"/>
      <c r="ACN291" s="1"/>
      <c r="ACO291" s="1"/>
      <c r="ACP291" s="1"/>
      <c r="ACQ291" s="1"/>
      <c r="ACR291" s="1"/>
      <c r="ACS291" s="1"/>
      <c r="ACT291" s="1"/>
      <c r="ACU291" s="1"/>
      <c r="ACV291" s="1"/>
      <c r="ACW291" s="1"/>
      <c r="ACX291" s="1"/>
      <c r="ACY291" s="1"/>
      <c r="ACZ291" s="1"/>
      <c r="ADA291" s="1"/>
      <c r="ADB291" s="1"/>
      <c r="ADC291" s="1"/>
      <c r="ADD291" s="1"/>
      <c r="ADE291" s="1"/>
      <c r="ADF291" s="1"/>
      <c r="ADG291" s="1"/>
      <c r="ADH291" s="1"/>
      <c r="ADI291" s="1"/>
      <c r="ADJ291" s="1"/>
      <c r="ADK291" s="1"/>
      <c r="ADL291" s="1"/>
      <c r="ADM291" s="1"/>
      <c r="ADN291" s="1"/>
      <c r="ADO291" s="1"/>
      <c r="ADP291" s="1"/>
      <c r="ADQ291" s="1"/>
      <c r="ADR291" s="1"/>
      <c r="ADS291" s="1"/>
      <c r="ADT291" s="1"/>
      <c r="ADU291" s="1"/>
      <c r="ADV291" s="1"/>
      <c r="ADW291" s="1"/>
      <c r="ADX291" s="1"/>
      <c r="ADY291" s="1"/>
      <c r="ADZ291" s="1"/>
      <c r="AEA291" s="1"/>
      <c r="AEB291" s="1"/>
      <c r="AEC291" s="1"/>
      <c r="AED291" s="1"/>
      <c r="AEE291" s="1"/>
      <c r="AEF291" s="1"/>
      <c r="AEG291" s="1"/>
      <c r="AEH291" s="1"/>
      <c r="AEI291" s="1"/>
      <c r="AEJ291" s="1"/>
      <c r="AEK291" s="1"/>
      <c r="AEL291" s="1"/>
      <c r="AEM291" s="1"/>
      <c r="AEN291" s="1"/>
      <c r="AEO291" s="1"/>
      <c r="AEP291" s="1"/>
      <c r="AEQ291" s="1"/>
      <c r="AER291" s="1"/>
      <c r="AES291" s="1"/>
      <c r="AET291" s="1"/>
      <c r="AEU291" s="1"/>
      <c r="AEV291" s="1"/>
      <c r="AEW291" s="1"/>
      <c r="AEX291" s="1"/>
      <c r="AEY291" s="1"/>
      <c r="AEZ291" s="1"/>
      <c r="AFA291" s="1"/>
      <c r="AFB291" s="1"/>
      <c r="AFC291" s="1"/>
      <c r="AFD291" s="1"/>
      <c r="AFE291" s="1"/>
      <c r="AFF291" s="1"/>
      <c r="AFG291" s="1"/>
      <c r="AFH291" s="1"/>
      <c r="AFI291" s="1"/>
      <c r="AFJ291" s="1"/>
      <c r="AFK291" s="1"/>
      <c r="AFL291" s="1"/>
      <c r="AFM291" s="1"/>
      <c r="AFN291" s="1"/>
      <c r="AFO291" s="1"/>
      <c r="AFP291" s="1"/>
      <c r="AFQ291" s="1"/>
      <c r="AFR291" s="1"/>
      <c r="AFS291" s="1"/>
      <c r="AFT291" s="1"/>
      <c r="AFU291" s="1"/>
      <c r="AFV291" s="1"/>
      <c r="AFW291" s="1"/>
      <c r="AFX291" s="1"/>
      <c r="AFY291" s="1"/>
      <c r="AFZ291" s="1"/>
      <c r="AGA291" s="1"/>
      <c r="AGB291" s="1"/>
      <c r="AGC291" s="1"/>
      <c r="AGD291" s="1"/>
      <c r="AGE291" s="1"/>
      <c r="AGF291" s="1"/>
      <c r="AGG291" s="1"/>
      <c r="AGH291" s="1"/>
      <c r="AGI291" s="1"/>
      <c r="AGJ291" s="1"/>
      <c r="AGK291" s="1"/>
      <c r="AGL291" s="1"/>
      <c r="AGM291" s="1"/>
      <c r="AGN291" s="1"/>
      <c r="AGO291" s="1"/>
      <c r="AGP291" s="1"/>
      <c r="AGQ291" s="1"/>
      <c r="AGR291" s="1"/>
      <c r="AGS291" s="1"/>
      <c r="AGT291" s="1"/>
      <c r="AGU291" s="1"/>
      <c r="AGV291" s="1"/>
      <c r="AGW291" s="1"/>
      <c r="AGX291" s="1"/>
      <c r="AGY291" s="1"/>
      <c r="AGZ291" s="1"/>
      <c r="AHA291" s="1"/>
      <c r="AHB291" s="1"/>
      <c r="AHC291" s="1"/>
      <c r="AHD291" s="1"/>
      <c r="AHE291" s="1"/>
      <c r="AHF291" s="1"/>
      <c r="AHG291" s="1"/>
      <c r="AHH291" s="1"/>
      <c r="AHI291" s="1"/>
      <c r="AHJ291" s="1"/>
      <c r="AHK291" s="1"/>
      <c r="AHL291" s="1"/>
      <c r="AHM291" s="1"/>
      <c r="AHN291" s="1"/>
      <c r="AHO291" s="1"/>
      <c r="AHP291" s="1"/>
      <c r="AHQ291" s="1"/>
      <c r="AHR291" s="1"/>
      <c r="AHS291" s="1"/>
      <c r="AHT291" s="1"/>
      <c r="AHU291" s="1"/>
      <c r="AHV291" s="1"/>
      <c r="AHW291" s="1"/>
      <c r="AHX291" s="1"/>
      <c r="AHY291" s="1"/>
      <c r="AHZ291" s="1"/>
      <c r="AIA291" s="1"/>
      <c r="AIB291" s="1"/>
      <c r="AIC291" s="1"/>
      <c r="AID291" s="1"/>
      <c r="AIE291" s="1"/>
      <c r="AIF291" s="1"/>
      <c r="AIG291" s="1"/>
      <c r="AIH291" s="1"/>
      <c r="AII291" s="1"/>
      <c r="AIJ291" s="1"/>
      <c r="AIK291" s="1"/>
      <c r="AIL291" s="1"/>
      <c r="AIM291" s="1"/>
      <c r="AIN291" s="1"/>
      <c r="AIO291" s="1"/>
      <c r="AIP291" s="1"/>
      <c r="AIQ291" s="1"/>
      <c r="AIR291" s="1"/>
      <c r="AIS291" s="1"/>
      <c r="AIT291" s="1"/>
      <c r="AIU291" s="1"/>
      <c r="AIV291" s="1"/>
      <c r="AIW291" s="1"/>
      <c r="AIX291" s="1"/>
      <c r="AIY291" s="1"/>
      <c r="AIZ291" s="1"/>
      <c r="AJA291" s="1"/>
      <c r="AJB291" s="1"/>
      <c r="AJC291" s="1"/>
      <c r="AJD291" s="1"/>
      <c r="AJE291" s="1"/>
      <c r="AJF291" s="1"/>
      <c r="AJG291" s="1"/>
      <c r="AJH291" s="1"/>
      <c r="AJI291" s="1"/>
      <c r="AJJ291" s="1"/>
      <c r="AJK291" s="1"/>
      <c r="AJL291" s="1"/>
      <c r="AJM291" s="1"/>
      <c r="AJN291" s="1"/>
      <c r="AJO291" s="1"/>
      <c r="AJP291" s="1"/>
      <c r="AJQ291" s="1"/>
      <c r="AJR291" s="1"/>
      <c r="AJS291" s="1"/>
      <c r="AJT291" s="1"/>
      <c r="AJU291" s="1"/>
      <c r="AJV291" s="1"/>
      <c r="AJW291" s="1"/>
      <c r="AJX291" s="1"/>
      <c r="AJY291" s="1"/>
      <c r="AJZ291" s="1"/>
      <c r="AKA291" s="1"/>
      <c r="AKB291" s="1"/>
      <c r="AKC291" s="1"/>
      <c r="AKD291" s="1"/>
      <c r="AKE291" s="1"/>
      <c r="AKF291" s="1"/>
      <c r="AKG291" s="1"/>
      <c r="AKH291" s="1"/>
      <c r="AKI291" s="1"/>
      <c r="AKJ291" s="1"/>
      <c r="AKK291" s="1"/>
      <c r="AKL291" s="1"/>
      <c r="AKM291" s="1"/>
      <c r="AKN291" s="1"/>
      <c r="AKO291" s="1"/>
      <c r="AKP291" s="1"/>
      <c r="AKQ291" s="1"/>
      <c r="AKR291" s="1"/>
      <c r="AKS291" s="1"/>
      <c r="AKT291" s="1"/>
      <c r="AKU291" s="1"/>
      <c r="AKV291" s="1"/>
      <c r="AKW291" s="1"/>
      <c r="AKX291" s="1"/>
      <c r="AKY291" s="1"/>
      <c r="AKZ291" s="1"/>
      <c r="ALA291" s="1"/>
      <c r="ALB291" s="1"/>
      <c r="ALC291" s="1"/>
      <c r="ALD291" s="1"/>
      <c r="ALE291" s="1"/>
      <c r="ALF291" s="1"/>
      <c r="ALG291" s="1"/>
      <c r="ALH291" s="1"/>
      <c r="ALI291" s="1"/>
      <c r="ALJ291" s="1"/>
      <c r="ALK291" s="1"/>
      <c r="ALL291" s="1"/>
      <c r="ALM291" s="1"/>
      <c r="ALN291" s="1"/>
      <c r="ALO291" s="1"/>
      <c r="ALP291" s="1"/>
      <c r="ALQ291" s="1"/>
      <c r="ALR291" s="1"/>
      <c r="ALS291" s="1"/>
      <c r="ALT291" s="1"/>
      <c r="ALU291" s="1"/>
      <c r="ALV291" s="1"/>
      <c r="ALW291" s="1"/>
      <c r="ALX291" s="1"/>
      <c r="ALY291" s="1"/>
      <c r="ALZ291" s="1"/>
      <c r="AMA291" s="1"/>
      <c r="AMB291" s="1"/>
      <c r="AMC291" s="1"/>
      <c r="AMD291" s="1"/>
      <c r="AME291" s="1"/>
      <c r="AMF291" s="1"/>
      <c r="AMG291" s="1"/>
      <c r="AMH291" s="1"/>
      <c r="AMI291" s="1"/>
      <c r="AMJ291" s="1"/>
      <c r="AMK291" s="1"/>
    </row>
    <row r="292" spans="1:1025" s="53" customFormat="1">
      <c r="A292" s="1"/>
      <c r="B292" s="190">
        <v>154</v>
      </c>
      <c r="C292" s="191" t="s">
        <v>32</v>
      </c>
      <c r="D292" s="191">
        <v>8.35</v>
      </c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  <c r="JL292" s="1"/>
      <c r="JM292" s="1"/>
      <c r="JN292" s="1"/>
      <c r="JO292" s="1"/>
      <c r="JP292" s="1"/>
      <c r="JQ292" s="1"/>
      <c r="JR292" s="1"/>
      <c r="JS292" s="1"/>
      <c r="JT292" s="1"/>
      <c r="JU292" s="1"/>
      <c r="JV292" s="1"/>
      <c r="JW292" s="1"/>
      <c r="JX292" s="1"/>
      <c r="JY292" s="1"/>
      <c r="JZ292" s="1"/>
      <c r="KA292" s="1"/>
      <c r="KB292" s="1"/>
      <c r="KC292" s="1"/>
      <c r="KD292" s="1"/>
      <c r="KE292" s="1"/>
      <c r="KF292" s="1"/>
      <c r="KG292" s="1"/>
      <c r="KH292" s="1"/>
      <c r="KI292" s="1"/>
      <c r="KJ292" s="1"/>
      <c r="KK292" s="1"/>
      <c r="KL292" s="1"/>
      <c r="KM292" s="1"/>
      <c r="KN292" s="1"/>
      <c r="KO292" s="1"/>
      <c r="KP292" s="1"/>
      <c r="KQ292" s="1"/>
      <c r="KR292" s="1"/>
      <c r="KS292" s="1"/>
      <c r="KT292" s="1"/>
      <c r="KU292" s="1"/>
      <c r="KV292" s="1"/>
      <c r="KW292" s="1"/>
      <c r="KX292" s="1"/>
      <c r="KY292" s="1"/>
      <c r="KZ292" s="1"/>
      <c r="LA292" s="1"/>
      <c r="LB292" s="1"/>
      <c r="LC292" s="1"/>
      <c r="LD292" s="1"/>
      <c r="LE292" s="1"/>
      <c r="LF292" s="1"/>
      <c r="LG292" s="1"/>
      <c r="LH292" s="1"/>
      <c r="LI292" s="1"/>
      <c r="LJ292" s="1"/>
      <c r="LK292" s="1"/>
      <c r="LL292" s="1"/>
      <c r="LM292" s="1"/>
      <c r="LN292" s="1"/>
      <c r="LO292" s="1"/>
      <c r="LP292" s="1"/>
      <c r="LQ292" s="1"/>
      <c r="LR292" s="1"/>
      <c r="LS292" s="1"/>
      <c r="LT292" s="1"/>
      <c r="LU292" s="1"/>
      <c r="LV292" s="1"/>
      <c r="LW292" s="1"/>
      <c r="LX292" s="1"/>
      <c r="LY292" s="1"/>
      <c r="LZ292" s="1"/>
      <c r="MA292" s="1"/>
      <c r="MB292" s="1"/>
      <c r="MC292" s="1"/>
      <c r="MD292" s="1"/>
      <c r="ME292" s="1"/>
      <c r="MF292" s="1"/>
      <c r="MG292" s="1"/>
      <c r="MH292" s="1"/>
      <c r="MI292" s="1"/>
      <c r="MJ292" s="1"/>
      <c r="MK292" s="1"/>
      <c r="ML292" s="1"/>
      <c r="MM292" s="1"/>
      <c r="MN292" s="1"/>
      <c r="MO292" s="1"/>
      <c r="MP292" s="1"/>
      <c r="MQ292" s="1"/>
      <c r="MR292" s="1"/>
      <c r="MS292" s="1"/>
      <c r="MT292" s="1"/>
      <c r="MU292" s="1"/>
      <c r="MV292" s="1"/>
      <c r="MW292" s="1"/>
      <c r="MX292" s="1"/>
      <c r="MY292" s="1"/>
      <c r="MZ292" s="1"/>
      <c r="NA292" s="1"/>
      <c r="NB292" s="1"/>
      <c r="NC292" s="1"/>
      <c r="ND292" s="1"/>
      <c r="NE292" s="1"/>
      <c r="NF292" s="1"/>
      <c r="NG292" s="1"/>
      <c r="NH292" s="1"/>
      <c r="NI292" s="1"/>
      <c r="NJ292" s="1"/>
      <c r="NK292" s="1"/>
      <c r="NL292" s="1"/>
      <c r="NM292" s="1"/>
      <c r="NN292" s="1"/>
      <c r="NO292" s="1"/>
      <c r="NP292" s="1"/>
      <c r="NQ292" s="1"/>
      <c r="NR292" s="1"/>
      <c r="NS292" s="1"/>
      <c r="NT292" s="1"/>
      <c r="NU292" s="1"/>
      <c r="NV292" s="1"/>
      <c r="NW292" s="1"/>
      <c r="NX292" s="1"/>
      <c r="NY292" s="1"/>
      <c r="NZ292" s="1"/>
      <c r="OA292" s="1"/>
      <c r="OB292" s="1"/>
      <c r="OC292" s="1"/>
      <c r="OD292" s="1"/>
      <c r="OE292" s="1"/>
      <c r="OF292" s="1"/>
      <c r="OG292" s="1"/>
      <c r="OH292" s="1"/>
      <c r="OI292" s="1"/>
      <c r="OJ292" s="1"/>
      <c r="OK292" s="1"/>
      <c r="OL292" s="1"/>
      <c r="OM292" s="1"/>
      <c r="ON292" s="1"/>
      <c r="OO292" s="1"/>
      <c r="OP292" s="1"/>
      <c r="OQ292" s="1"/>
      <c r="OR292" s="1"/>
      <c r="OS292" s="1"/>
      <c r="OT292" s="1"/>
      <c r="OU292" s="1"/>
      <c r="OV292" s="1"/>
      <c r="OW292" s="1"/>
      <c r="OX292" s="1"/>
      <c r="OY292" s="1"/>
      <c r="OZ292" s="1"/>
      <c r="PA292" s="1"/>
      <c r="PB292" s="1"/>
      <c r="PC292" s="1"/>
      <c r="PD292" s="1"/>
      <c r="PE292" s="1"/>
      <c r="PF292" s="1"/>
      <c r="PG292" s="1"/>
      <c r="PH292" s="1"/>
      <c r="PI292" s="1"/>
      <c r="PJ292" s="1"/>
      <c r="PK292" s="1"/>
      <c r="PL292" s="1"/>
      <c r="PM292" s="1"/>
      <c r="PN292" s="1"/>
      <c r="PO292" s="1"/>
      <c r="PP292" s="1"/>
      <c r="PQ292" s="1"/>
      <c r="PR292" s="1"/>
      <c r="PS292" s="1"/>
      <c r="PT292" s="1"/>
      <c r="PU292" s="1"/>
      <c r="PV292" s="1"/>
      <c r="PW292" s="1"/>
      <c r="PX292" s="1"/>
      <c r="PY292" s="1"/>
      <c r="PZ292" s="1"/>
      <c r="QA292" s="1"/>
      <c r="QB292" s="1"/>
      <c r="QC292" s="1"/>
      <c r="QD292" s="1"/>
      <c r="QE292" s="1"/>
      <c r="QF292" s="1"/>
      <c r="QG292" s="1"/>
      <c r="QH292" s="1"/>
      <c r="QI292" s="1"/>
      <c r="QJ292" s="1"/>
      <c r="QK292" s="1"/>
      <c r="QL292" s="1"/>
      <c r="QM292" s="1"/>
      <c r="QN292" s="1"/>
      <c r="QO292" s="1"/>
      <c r="QP292" s="1"/>
      <c r="QQ292" s="1"/>
      <c r="QR292" s="1"/>
      <c r="QS292" s="1"/>
      <c r="QT292" s="1"/>
      <c r="QU292" s="1"/>
      <c r="QV292" s="1"/>
      <c r="QW292" s="1"/>
      <c r="QX292" s="1"/>
      <c r="QY292" s="1"/>
      <c r="QZ292" s="1"/>
      <c r="RA292" s="1"/>
      <c r="RB292" s="1"/>
      <c r="RC292" s="1"/>
      <c r="RD292" s="1"/>
      <c r="RE292" s="1"/>
      <c r="RF292" s="1"/>
      <c r="RG292" s="1"/>
      <c r="RH292" s="1"/>
      <c r="RI292" s="1"/>
      <c r="RJ292" s="1"/>
      <c r="RK292" s="1"/>
      <c r="RL292" s="1"/>
      <c r="RM292" s="1"/>
      <c r="RN292" s="1"/>
      <c r="RO292" s="1"/>
      <c r="RP292" s="1"/>
      <c r="RQ292" s="1"/>
      <c r="RR292" s="1"/>
      <c r="RS292" s="1"/>
      <c r="RT292" s="1"/>
      <c r="RU292" s="1"/>
      <c r="RV292" s="1"/>
      <c r="RW292" s="1"/>
      <c r="RX292" s="1"/>
      <c r="RY292" s="1"/>
      <c r="RZ292" s="1"/>
      <c r="SA292" s="1"/>
      <c r="SB292" s="1"/>
      <c r="SC292" s="1"/>
      <c r="SD292" s="1"/>
      <c r="SE292" s="1"/>
      <c r="SF292" s="1"/>
      <c r="SG292" s="1"/>
      <c r="SH292" s="1"/>
      <c r="SI292" s="1"/>
      <c r="SJ292" s="1"/>
      <c r="SK292" s="1"/>
      <c r="SL292" s="1"/>
      <c r="SM292" s="1"/>
      <c r="SN292" s="1"/>
      <c r="SO292" s="1"/>
      <c r="SP292" s="1"/>
      <c r="SQ292" s="1"/>
      <c r="SR292" s="1"/>
      <c r="SS292" s="1"/>
      <c r="ST292" s="1"/>
      <c r="SU292" s="1"/>
      <c r="SV292" s="1"/>
      <c r="SW292" s="1"/>
      <c r="SX292" s="1"/>
      <c r="SY292" s="1"/>
      <c r="SZ292" s="1"/>
      <c r="TA292" s="1"/>
      <c r="TB292" s="1"/>
      <c r="TC292" s="1"/>
      <c r="TD292" s="1"/>
      <c r="TE292" s="1"/>
      <c r="TF292" s="1"/>
      <c r="TG292" s="1"/>
      <c r="TH292" s="1"/>
      <c r="TI292" s="1"/>
      <c r="TJ292" s="1"/>
      <c r="TK292" s="1"/>
      <c r="TL292" s="1"/>
      <c r="TM292" s="1"/>
      <c r="TN292" s="1"/>
      <c r="TO292" s="1"/>
      <c r="TP292" s="1"/>
      <c r="TQ292" s="1"/>
      <c r="TR292" s="1"/>
      <c r="TS292" s="1"/>
      <c r="TT292" s="1"/>
      <c r="TU292" s="1"/>
      <c r="TV292" s="1"/>
      <c r="TW292" s="1"/>
      <c r="TX292" s="1"/>
      <c r="TY292" s="1"/>
      <c r="TZ292" s="1"/>
      <c r="UA292" s="1"/>
      <c r="UB292" s="1"/>
      <c r="UC292" s="1"/>
      <c r="UD292" s="1"/>
      <c r="UE292" s="1"/>
      <c r="UF292" s="1"/>
      <c r="UG292" s="1"/>
      <c r="UH292" s="1"/>
      <c r="UI292" s="1"/>
      <c r="UJ292" s="1"/>
      <c r="UK292" s="1"/>
      <c r="UL292" s="1"/>
      <c r="UM292" s="1"/>
      <c r="UN292" s="1"/>
      <c r="UO292" s="1"/>
      <c r="UP292" s="1"/>
      <c r="UQ292" s="1"/>
      <c r="UR292" s="1"/>
      <c r="US292" s="1"/>
      <c r="UT292" s="1"/>
      <c r="UU292" s="1"/>
      <c r="UV292" s="1"/>
      <c r="UW292" s="1"/>
      <c r="UX292" s="1"/>
      <c r="UY292" s="1"/>
      <c r="UZ292" s="1"/>
      <c r="VA292" s="1"/>
      <c r="VB292" s="1"/>
      <c r="VC292" s="1"/>
      <c r="VD292" s="1"/>
      <c r="VE292" s="1"/>
      <c r="VF292" s="1"/>
      <c r="VG292" s="1"/>
      <c r="VH292" s="1"/>
      <c r="VI292" s="1"/>
      <c r="VJ292" s="1"/>
      <c r="VK292" s="1"/>
      <c r="VL292" s="1"/>
      <c r="VM292" s="1"/>
      <c r="VN292" s="1"/>
      <c r="VO292" s="1"/>
      <c r="VP292" s="1"/>
      <c r="VQ292" s="1"/>
      <c r="VR292" s="1"/>
      <c r="VS292" s="1"/>
      <c r="VT292" s="1"/>
      <c r="VU292" s="1"/>
      <c r="VV292" s="1"/>
      <c r="VW292" s="1"/>
      <c r="VX292" s="1"/>
      <c r="VY292" s="1"/>
      <c r="VZ292" s="1"/>
      <c r="WA292" s="1"/>
      <c r="WB292" s="1"/>
      <c r="WC292" s="1"/>
      <c r="WD292" s="1"/>
      <c r="WE292" s="1"/>
      <c r="WF292" s="1"/>
      <c r="WG292" s="1"/>
      <c r="WH292" s="1"/>
      <c r="WI292" s="1"/>
      <c r="WJ292" s="1"/>
      <c r="WK292" s="1"/>
      <c r="WL292" s="1"/>
      <c r="WM292" s="1"/>
      <c r="WN292" s="1"/>
      <c r="WO292" s="1"/>
      <c r="WP292" s="1"/>
      <c r="WQ292" s="1"/>
      <c r="WR292" s="1"/>
      <c r="WS292" s="1"/>
      <c r="WT292" s="1"/>
      <c r="WU292" s="1"/>
      <c r="WV292" s="1"/>
      <c r="WW292" s="1"/>
      <c r="WX292" s="1"/>
      <c r="WY292" s="1"/>
      <c r="WZ292" s="1"/>
      <c r="XA292" s="1"/>
      <c r="XB292" s="1"/>
      <c r="XC292" s="1"/>
      <c r="XD292" s="1"/>
      <c r="XE292" s="1"/>
      <c r="XF292" s="1"/>
      <c r="XG292" s="1"/>
      <c r="XH292" s="1"/>
      <c r="XI292" s="1"/>
      <c r="XJ292" s="1"/>
      <c r="XK292" s="1"/>
      <c r="XL292" s="1"/>
      <c r="XM292" s="1"/>
      <c r="XN292" s="1"/>
      <c r="XO292" s="1"/>
      <c r="XP292" s="1"/>
      <c r="XQ292" s="1"/>
      <c r="XR292" s="1"/>
      <c r="XS292" s="1"/>
      <c r="XT292" s="1"/>
      <c r="XU292" s="1"/>
      <c r="XV292" s="1"/>
      <c r="XW292" s="1"/>
      <c r="XX292" s="1"/>
      <c r="XY292" s="1"/>
      <c r="XZ292" s="1"/>
      <c r="YA292" s="1"/>
      <c r="YB292" s="1"/>
      <c r="YC292" s="1"/>
      <c r="YD292" s="1"/>
      <c r="YE292" s="1"/>
      <c r="YF292" s="1"/>
      <c r="YG292" s="1"/>
      <c r="YH292" s="1"/>
      <c r="YI292" s="1"/>
      <c r="YJ292" s="1"/>
      <c r="YK292" s="1"/>
      <c r="YL292" s="1"/>
      <c r="YM292" s="1"/>
      <c r="YN292" s="1"/>
      <c r="YO292" s="1"/>
      <c r="YP292" s="1"/>
      <c r="YQ292" s="1"/>
      <c r="YR292" s="1"/>
      <c r="YS292" s="1"/>
      <c r="YT292" s="1"/>
      <c r="YU292" s="1"/>
      <c r="YV292" s="1"/>
      <c r="YW292" s="1"/>
      <c r="YX292" s="1"/>
      <c r="YY292" s="1"/>
      <c r="YZ292" s="1"/>
      <c r="ZA292" s="1"/>
      <c r="ZB292" s="1"/>
      <c r="ZC292" s="1"/>
      <c r="ZD292" s="1"/>
      <c r="ZE292" s="1"/>
      <c r="ZF292" s="1"/>
      <c r="ZG292" s="1"/>
      <c r="ZH292" s="1"/>
      <c r="ZI292" s="1"/>
      <c r="ZJ292" s="1"/>
      <c r="ZK292" s="1"/>
      <c r="ZL292" s="1"/>
      <c r="ZM292" s="1"/>
      <c r="ZN292" s="1"/>
      <c r="ZO292" s="1"/>
      <c r="ZP292" s="1"/>
      <c r="ZQ292" s="1"/>
      <c r="ZR292" s="1"/>
      <c r="ZS292" s="1"/>
      <c r="ZT292" s="1"/>
      <c r="ZU292" s="1"/>
      <c r="ZV292" s="1"/>
      <c r="ZW292" s="1"/>
      <c r="ZX292" s="1"/>
      <c r="ZY292" s="1"/>
      <c r="ZZ292" s="1"/>
      <c r="AAA292" s="1"/>
      <c r="AAB292" s="1"/>
      <c r="AAC292" s="1"/>
      <c r="AAD292" s="1"/>
      <c r="AAE292" s="1"/>
      <c r="AAF292" s="1"/>
      <c r="AAG292" s="1"/>
      <c r="AAH292" s="1"/>
      <c r="AAI292" s="1"/>
      <c r="AAJ292" s="1"/>
      <c r="AAK292" s="1"/>
      <c r="AAL292" s="1"/>
      <c r="AAM292" s="1"/>
      <c r="AAN292" s="1"/>
      <c r="AAO292" s="1"/>
      <c r="AAP292" s="1"/>
      <c r="AAQ292" s="1"/>
      <c r="AAR292" s="1"/>
      <c r="AAS292" s="1"/>
      <c r="AAT292" s="1"/>
      <c r="AAU292" s="1"/>
      <c r="AAV292" s="1"/>
      <c r="AAW292" s="1"/>
      <c r="AAX292" s="1"/>
      <c r="AAY292" s="1"/>
      <c r="AAZ292" s="1"/>
      <c r="ABA292" s="1"/>
      <c r="ABB292" s="1"/>
      <c r="ABC292" s="1"/>
      <c r="ABD292" s="1"/>
      <c r="ABE292" s="1"/>
      <c r="ABF292" s="1"/>
      <c r="ABG292" s="1"/>
      <c r="ABH292" s="1"/>
      <c r="ABI292" s="1"/>
      <c r="ABJ292" s="1"/>
      <c r="ABK292" s="1"/>
      <c r="ABL292" s="1"/>
      <c r="ABM292" s="1"/>
      <c r="ABN292" s="1"/>
      <c r="ABO292" s="1"/>
      <c r="ABP292" s="1"/>
      <c r="ABQ292" s="1"/>
      <c r="ABR292" s="1"/>
      <c r="ABS292" s="1"/>
      <c r="ABT292" s="1"/>
      <c r="ABU292" s="1"/>
      <c r="ABV292" s="1"/>
      <c r="ABW292" s="1"/>
      <c r="ABX292" s="1"/>
      <c r="ABY292" s="1"/>
      <c r="ABZ292" s="1"/>
      <c r="ACA292" s="1"/>
      <c r="ACB292" s="1"/>
      <c r="ACC292" s="1"/>
      <c r="ACD292" s="1"/>
      <c r="ACE292" s="1"/>
      <c r="ACF292" s="1"/>
      <c r="ACG292" s="1"/>
      <c r="ACH292" s="1"/>
      <c r="ACI292" s="1"/>
      <c r="ACJ292" s="1"/>
      <c r="ACK292" s="1"/>
      <c r="ACL292" s="1"/>
      <c r="ACM292" s="1"/>
      <c r="ACN292" s="1"/>
      <c r="ACO292" s="1"/>
      <c r="ACP292" s="1"/>
      <c r="ACQ292" s="1"/>
      <c r="ACR292" s="1"/>
      <c r="ACS292" s="1"/>
      <c r="ACT292" s="1"/>
      <c r="ACU292" s="1"/>
      <c r="ACV292" s="1"/>
      <c r="ACW292" s="1"/>
      <c r="ACX292" s="1"/>
      <c r="ACY292" s="1"/>
      <c r="ACZ292" s="1"/>
      <c r="ADA292" s="1"/>
      <c r="ADB292" s="1"/>
      <c r="ADC292" s="1"/>
      <c r="ADD292" s="1"/>
      <c r="ADE292" s="1"/>
      <c r="ADF292" s="1"/>
      <c r="ADG292" s="1"/>
      <c r="ADH292" s="1"/>
      <c r="ADI292" s="1"/>
      <c r="ADJ292" s="1"/>
      <c r="ADK292" s="1"/>
      <c r="ADL292" s="1"/>
      <c r="ADM292" s="1"/>
      <c r="ADN292" s="1"/>
      <c r="ADO292" s="1"/>
      <c r="ADP292" s="1"/>
      <c r="ADQ292" s="1"/>
      <c r="ADR292" s="1"/>
      <c r="ADS292" s="1"/>
      <c r="ADT292" s="1"/>
      <c r="ADU292" s="1"/>
      <c r="ADV292" s="1"/>
      <c r="ADW292" s="1"/>
      <c r="ADX292" s="1"/>
      <c r="ADY292" s="1"/>
      <c r="ADZ292" s="1"/>
      <c r="AEA292" s="1"/>
      <c r="AEB292" s="1"/>
      <c r="AEC292" s="1"/>
      <c r="AED292" s="1"/>
      <c r="AEE292" s="1"/>
      <c r="AEF292" s="1"/>
      <c r="AEG292" s="1"/>
      <c r="AEH292" s="1"/>
      <c r="AEI292" s="1"/>
      <c r="AEJ292" s="1"/>
      <c r="AEK292" s="1"/>
      <c r="AEL292" s="1"/>
      <c r="AEM292" s="1"/>
      <c r="AEN292" s="1"/>
      <c r="AEO292" s="1"/>
      <c r="AEP292" s="1"/>
      <c r="AEQ292" s="1"/>
      <c r="AER292" s="1"/>
      <c r="AES292" s="1"/>
      <c r="AET292" s="1"/>
      <c r="AEU292" s="1"/>
      <c r="AEV292" s="1"/>
      <c r="AEW292" s="1"/>
      <c r="AEX292" s="1"/>
      <c r="AEY292" s="1"/>
      <c r="AEZ292" s="1"/>
      <c r="AFA292" s="1"/>
      <c r="AFB292" s="1"/>
      <c r="AFC292" s="1"/>
      <c r="AFD292" s="1"/>
      <c r="AFE292" s="1"/>
      <c r="AFF292" s="1"/>
      <c r="AFG292" s="1"/>
      <c r="AFH292" s="1"/>
      <c r="AFI292" s="1"/>
      <c r="AFJ292" s="1"/>
      <c r="AFK292" s="1"/>
      <c r="AFL292" s="1"/>
      <c r="AFM292" s="1"/>
      <c r="AFN292" s="1"/>
      <c r="AFO292" s="1"/>
      <c r="AFP292" s="1"/>
      <c r="AFQ292" s="1"/>
      <c r="AFR292" s="1"/>
      <c r="AFS292" s="1"/>
      <c r="AFT292" s="1"/>
      <c r="AFU292" s="1"/>
      <c r="AFV292" s="1"/>
      <c r="AFW292" s="1"/>
      <c r="AFX292" s="1"/>
      <c r="AFY292" s="1"/>
      <c r="AFZ292" s="1"/>
      <c r="AGA292" s="1"/>
      <c r="AGB292" s="1"/>
      <c r="AGC292" s="1"/>
      <c r="AGD292" s="1"/>
      <c r="AGE292" s="1"/>
      <c r="AGF292" s="1"/>
      <c r="AGG292" s="1"/>
      <c r="AGH292" s="1"/>
      <c r="AGI292" s="1"/>
      <c r="AGJ292" s="1"/>
      <c r="AGK292" s="1"/>
      <c r="AGL292" s="1"/>
      <c r="AGM292" s="1"/>
      <c r="AGN292" s="1"/>
      <c r="AGO292" s="1"/>
      <c r="AGP292" s="1"/>
      <c r="AGQ292" s="1"/>
      <c r="AGR292" s="1"/>
      <c r="AGS292" s="1"/>
      <c r="AGT292" s="1"/>
      <c r="AGU292" s="1"/>
      <c r="AGV292" s="1"/>
      <c r="AGW292" s="1"/>
      <c r="AGX292" s="1"/>
      <c r="AGY292" s="1"/>
      <c r="AGZ292" s="1"/>
      <c r="AHA292" s="1"/>
      <c r="AHB292" s="1"/>
      <c r="AHC292" s="1"/>
      <c r="AHD292" s="1"/>
      <c r="AHE292" s="1"/>
      <c r="AHF292" s="1"/>
      <c r="AHG292" s="1"/>
      <c r="AHH292" s="1"/>
      <c r="AHI292" s="1"/>
      <c r="AHJ292" s="1"/>
      <c r="AHK292" s="1"/>
      <c r="AHL292" s="1"/>
      <c r="AHM292" s="1"/>
      <c r="AHN292" s="1"/>
      <c r="AHO292" s="1"/>
      <c r="AHP292" s="1"/>
      <c r="AHQ292" s="1"/>
      <c r="AHR292" s="1"/>
      <c r="AHS292" s="1"/>
      <c r="AHT292" s="1"/>
      <c r="AHU292" s="1"/>
      <c r="AHV292" s="1"/>
      <c r="AHW292" s="1"/>
      <c r="AHX292" s="1"/>
      <c r="AHY292" s="1"/>
      <c r="AHZ292" s="1"/>
      <c r="AIA292" s="1"/>
      <c r="AIB292" s="1"/>
      <c r="AIC292" s="1"/>
      <c r="AID292" s="1"/>
      <c r="AIE292" s="1"/>
      <c r="AIF292" s="1"/>
      <c r="AIG292" s="1"/>
      <c r="AIH292" s="1"/>
      <c r="AII292" s="1"/>
      <c r="AIJ292" s="1"/>
      <c r="AIK292" s="1"/>
      <c r="AIL292" s="1"/>
      <c r="AIM292" s="1"/>
      <c r="AIN292" s="1"/>
      <c r="AIO292" s="1"/>
      <c r="AIP292" s="1"/>
      <c r="AIQ292" s="1"/>
      <c r="AIR292" s="1"/>
      <c r="AIS292" s="1"/>
      <c r="AIT292" s="1"/>
      <c r="AIU292" s="1"/>
      <c r="AIV292" s="1"/>
      <c r="AIW292" s="1"/>
      <c r="AIX292" s="1"/>
      <c r="AIY292" s="1"/>
      <c r="AIZ292" s="1"/>
      <c r="AJA292" s="1"/>
      <c r="AJB292" s="1"/>
      <c r="AJC292" s="1"/>
      <c r="AJD292" s="1"/>
      <c r="AJE292" s="1"/>
      <c r="AJF292" s="1"/>
      <c r="AJG292" s="1"/>
      <c r="AJH292" s="1"/>
      <c r="AJI292" s="1"/>
      <c r="AJJ292" s="1"/>
      <c r="AJK292" s="1"/>
      <c r="AJL292" s="1"/>
      <c r="AJM292" s="1"/>
      <c r="AJN292" s="1"/>
      <c r="AJO292" s="1"/>
      <c r="AJP292" s="1"/>
      <c r="AJQ292" s="1"/>
      <c r="AJR292" s="1"/>
      <c r="AJS292" s="1"/>
      <c r="AJT292" s="1"/>
      <c r="AJU292" s="1"/>
      <c r="AJV292" s="1"/>
      <c r="AJW292" s="1"/>
      <c r="AJX292" s="1"/>
      <c r="AJY292" s="1"/>
      <c r="AJZ292" s="1"/>
      <c r="AKA292" s="1"/>
      <c r="AKB292" s="1"/>
      <c r="AKC292" s="1"/>
      <c r="AKD292" s="1"/>
      <c r="AKE292" s="1"/>
      <c r="AKF292" s="1"/>
      <c r="AKG292" s="1"/>
      <c r="AKH292" s="1"/>
      <c r="AKI292" s="1"/>
      <c r="AKJ292" s="1"/>
      <c r="AKK292" s="1"/>
      <c r="AKL292" s="1"/>
      <c r="AKM292" s="1"/>
      <c r="AKN292" s="1"/>
      <c r="AKO292" s="1"/>
      <c r="AKP292" s="1"/>
      <c r="AKQ292" s="1"/>
      <c r="AKR292" s="1"/>
      <c r="AKS292" s="1"/>
      <c r="AKT292" s="1"/>
      <c r="AKU292" s="1"/>
      <c r="AKV292" s="1"/>
      <c r="AKW292" s="1"/>
      <c r="AKX292" s="1"/>
      <c r="AKY292" s="1"/>
      <c r="AKZ292" s="1"/>
      <c r="ALA292" s="1"/>
      <c r="ALB292" s="1"/>
      <c r="ALC292" s="1"/>
      <c r="ALD292" s="1"/>
      <c r="ALE292" s="1"/>
      <c r="ALF292" s="1"/>
      <c r="ALG292" s="1"/>
      <c r="ALH292" s="1"/>
      <c r="ALI292" s="1"/>
      <c r="ALJ292" s="1"/>
      <c r="ALK292" s="1"/>
      <c r="ALL292" s="1"/>
      <c r="ALM292" s="1"/>
      <c r="ALN292" s="1"/>
      <c r="ALO292" s="1"/>
      <c r="ALP292" s="1"/>
      <c r="ALQ292" s="1"/>
      <c r="ALR292" s="1"/>
      <c r="ALS292" s="1"/>
      <c r="ALT292" s="1"/>
      <c r="ALU292" s="1"/>
      <c r="ALV292" s="1"/>
      <c r="ALW292" s="1"/>
      <c r="ALX292" s="1"/>
      <c r="ALY292" s="1"/>
      <c r="ALZ292" s="1"/>
      <c r="AMA292" s="1"/>
      <c r="AMB292" s="1"/>
      <c r="AMC292" s="1"/>
      <c r="AMD292" s="1"/>
      <c r="AME292" s="1"/>
      <c r="AMF292" s="1"/>
      <c r="AMG292" s="1"/>
      <c r="AMH292" s="1"/>
      <c r="AMI292" s="1"/>
      <c r="AMJ292" s="1"/>
      <c r="AMK292" s="1"/>
    </row>
    <row r="293" spans="1:1025" s="53" customFormat="1">
      <c r="A293" s="1"/>
      <c r="B293" s="190">
        <v>155</v>
      </c>
      <c r="C293" s="191" t="s">
        <v>1320</v>
      </c>
      <c r="D293" s="191">
        <v>1.56</v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  <c r="JL293" s="1"/>
      <c r="JM293" s="1"/>
      <c r="JN293" s="1"/>
      <c r="JO293" s="1"/>
      <c r="JP293" s="1"/>
      <c r="JQ293" s="1"/>
      <c r="JR293" s="1"/>
      <c r="JS293" s="1"/>
      <c r="JT293" s="1"/>
      <c r="JU293" s="1"/>
      <c r="JV293" s="1"/>
      <c r="JW293" s="1"/>
      <c r="JX293" s="1"/>
      <c r="JY293" s="1"/>
      <c r="JZ293" s="1"/>
      <c r="KA293" s="1"/>
      <c r="KB293" s="1"/>
      <c r="KC293" s="1"/>
      <c r="KD293" s="1"/>
      <c r="KE293" s="1"/>
      <c r="KF293" s="1"/>
      <c r="KG293" s="1"/>
      <c r="KH293" s="1"/>
      <c r="KI293" s="1"/>
      <c r="KJ293" s="1"/>
      <c r="KK293" s="1"/>
      <c r="KL293" s="1"/>
      <c r="KM293" s="1"/>
      <c r="KN293" s="1"/>
      <c r="KO293" s="1"/>
      <c r="KP293" s="1"/>
      <c r="KQ293" s="1"/>
      <c r="KR293" s="1"/>
      <c r="KS293" s="1"/>
      <c r="KT293" s="1"/>
      <c r="KU293" s="1"/>
      <c r="KV293" s="1"/>
      <c r="KW293" s="1"/>
      <c r="KX293" s="1"/>
      <c r="KY293" s="1"/>
      <c r="KZ293" s="1"/>
      <c r="LA293" s="1"/>
      <c r="LB293" s="1"/>
      <c r="LC293" s="1"/>
      <c r="LD293" s="1"/>
      <c r="LE293" s="1"/>
      <c r="LF293" s="1"/>
      <c r="LG293" s="1"/>
      <c r="LH293" s="1"/>
      <c r="LI293" s="1"/>
      <c r="LJ293" s="1"/>
      <c r="LK293" s="1"/>
      <c r="LL293" s="1"/>
      <c r="LM293" s="1"/>
      <c r="LN293" s="1"/>
      <c r="LO293" s="1"/>
      <c r="LP293" s="1"/>
      <c r="LQ293" s="1"/>
      <c r="LR293" s="1"/>
      <c r="LS293" s="1"/>
      <c r="LT293" s="1"/>
      <c r="LU293" s="1"/>
      <c r="LV293" s="1"/>
      <c r="LW293" s="1"/>
      <c r="LX293" s="1"/>
      <c r="LY293" s="1"/>
      <c r="LZ293" s="1"/>
      <c r="MA293" s="1"/>
      <c r="MB293" s="1"/>
      <c r="MC293" s="1"/>
      <c r="MD293" s="1"/>
      <c r="ME293" s="1"/>
      <c r="MF293" s="1"/>
      <c r="MG293" s="1"/>
      <c r="MH293" s="1"/>
      <c r="MI293" s="1"/>
      <c r="MJ293" s="1"/>
      <c r="MK293" s="1"/>
      <c r="ML293" s="1"/>
      <c r="MM293" s="1"/>
      <c r="MN293" s="1"/>
      <c r="MO293" s="1"/>
      <c r="MP293" s="1"/>
      <c r="MQ293" s="1"/>
      <c r="MR293" s="1"/>
      <c r="MS293" s="1"/>
      <c r="MT293" s="1"/>
      <c r="MU293" s="1"/>
      <c r="MV293" s="1"/>
      <c r="MW293" s="1"/>
      <c r="MX293" s="1"/>
      <c r="MY293" s="1"/>
      <c r="MZ293" s="1"/>
      <c r="NA293" s="1"/>
      <c r="NB293" s="1"/>
      <c r="NC293" s="1"/>
      <c r="ND293" s="1"/>
      <c r="NE293" s="1"/>
      <c r="NF293" s="1"/>
      <c r="NG293" s="1"/>
      <c r="NH293" s="1"/>
      <c r="NI293" s="1"/>
      <c r="NJ293" s="1"/>
      <c r="NK293" s="1"/>
      <c r="NL293" s="1"/>
      <c r="NM293" s="1"/>
      <c r="NN293" s="1"/>
      <c r="NO293" s="1"/>
      <c r="NP293" s="1"/>
      <c r="NQ293" s="1"/>
      <c r="NR293" s="1"/>
      <c r="NS293" s="1"/>
      <c r="NT293" s="1"/>
      <c r="NU293" s="1"/>
      <c r="NV293" s="1"/>
      <c r="NW293" s="1"/>
      <c r="NX293" s="1"/>
      <c r="NY293" s="1"/>
      <c r="NZ293" s="1"/>
      <c r="OA293" s="1"/>
      <c r="OB293" s="1"/>
      <c r="OC293" s="1"/>
      <c r="OD293" s="1"/>
      <c r="OE293" s="1"/>
      <c r="OF293" s="1"/>
      <c r="OG293" s="1"/>
      <c r="OH293" s="1"/>
      <c r="OI293" s="1"/>
      <c r="OJ293" s="1"/>
      <c r="OK293" s="1"/>
      <c r="OL293" s="1"/>
      <c r="OM293" s="1"/>
      <c r="ON293" s="1"/>
      <c r="OO293" s="1"/>
      <c r="OP293" s="1"/>
      <c r="OQ293" s="1"/>
      <c r="OR293" s="1"/>
      <c r="OS293" s="1"/>
      <c r="OT293" s="1"/>
      <c r="OU293" s="1"/>
      <c r="OV293" s="1"/>
      <c r="OW293" s="1"/>
      <c r="OX293" s="1"/>
      <c r="OY293" s="1"/>
      <c r="OZ293" s="1"/>
      <c r="PA293" s="1"/>
      <c r="PB293" s="1"/>
      <c r="PC293" s="1"/>
      <c r="PD293" s="1"/>
      <c r="PE293" s="1"/>
      <c r="PF293" s="1"/>
      <c r="PG293" s="1"/>
      <c r="PH293" s="1"/>
      <c r="PI293" s="1"/>
      <c r="PJ293" s="1"/>
      <c r="PK293" s="1"/>
      <c r="PL293" s="1"/>
      <c r="PM293" s="1"/>
      <c r="PN293" s="1"/>
      <c r="PO293" s="1"/>
      <c r="PP293" s="1"/>
      <c r="PQ293" s="1"/>
      <c r="PR293" s="1"/>
      <c r="PS293" s="1"/>
      <c r="PT293" s="1"/>
      <c r="PU293" s="1"/>
      <c r="PV293" s="1"/>
      <c r="PW293" s="1"/>
      <c r="PX293" s="1"/>
      <c r="PY293" s="1"/>
      <c r="PZ293" s="1"/>
      <c r="QA293" s="1"/>
      <c r="QB293" s="1"/>
      <c r="QC293" s="1"/>
      <c r="QD293" s="1"/>
      <c r="QE293" s="1"/>
      <c r="QF293" s="1"/>
      <c r="QG293" s="1"/>
      <c r="QH293" s="1"/>
      <c r="QI293" s="1"/>
      <c r="QJ293" s="1"/>
      <c r="QK293" s="1"/>
      <c r="QL293" s="1"/>
      <c r="QM293" s="1"/>
      <c r="QN293" s="1"/>
      <c r="QO293" s="1"/>
      <c r="QP293" s="1"/>
      <c r="QQ293" s="1"/>
      <c r="QR293" s="1"/>
      <c r="QS293" s="1"/>
      <c r="QT293" s="1"/>
      <c r="QU293" s="1"/>
      <c r="QV293" s="1"/>
      <c r="QW293" s="1"/>
      <c r="QX293" s="1"/>
      <c r="QY293" s="1"/>
      <c r="QZ293" s="1"/>
      <c r="RA293" s="1"/>
      <c r="RB293" s="1"/>
      <c r="RC293" s="1"/>
      <c r="RD293" s="1"/>
      <c r="RE293" s="1"/>
      <c r="RF293" s="1"/>
      <c r="RG293" s="1"/>
      <c r="RH293" s="1"/>
      <c r="RI293" s="1"/>
      <c r="RJ293" s="1"/>
      <c r="RK293" s="1"/>
      <c r="RL293" s="1"/>
      <c r="RM293" s="1"/>
      <c r="RN293" s="1"/>
      <c r="RO293" s="1"/>
      <c r="RP293" s="1"/>
      <c r="RQ293" s="1"/>
      <c r="RR293" s="1"/>
      <c r="RS293" s="1"/>
      <c r="RT293" s="1"/>
      <c r="RU293" s="1"/>
      <c r="RV293" s="1"/>
      <c r="RW293" s="1"/>
      <c r="RX293" s="1"/>
      <c r="RY293" s="1"/>
      <c r="RZ293" s="1"/>
      <c r="SA293" s="1"/>
      <c r="SB293" s="1"/>
      <c r="SC293" s="1"/>
      <c r="SD293" s="1"/>
      <c r="SE293" s="1"/>
      <c r="SF293" s="1"/>
      <c r="SG293" s="1"/>
      <c r="SH293" s="1"/>
      <c r="SI293" s="1"/>
      <c r="SJ293" s="1"/>
      <c r="SK293" s="1"/>
      <c r="SL293" s="1"/>
      <c r="SM293" s="1"/>
      <c r="SN293" s="1"/>
      <c r="SO293" s="1"/>
      <c r="SP293" s="1"/>
      <c r="SQ293" s="1"/>
      <c r="SR293" s="1"/>
      <c r="SS293" s="1"/>
      <c r="ST293" s="1"/>
      <c r="SU293" s="1"/>
      <c r="SV293" s="1"/>
      <c r="SW293" s="1"/>
      <c r="SX293" s="1"/>
      <c r="SY293" s="1"/>
      <c r="SZ293" s="1"/>
      <c r="TA293" s="1"/>
      <c r="TB293" s="1"/>
      <c r="TC293" s="1"/>
      <c r="TD293" s="1"/>
      <c r="TE293" s="1"/>
      <c r="TF293" s="1"/>
      <c r="TG293" s="1"/>
      <c r="TH293" s="1"/>
      <c r="TI293" s="1"/>
      <c r="TJ293" s="1"/>
      <c r="TK293" s="1"/>
      <c r="TL293" s="1"/>
      <c r="TM293" s="1"/>
      <c r="TN293" s="1"/>
      <c r="TO293" s="1"/>
      <c r="TP293" s="1"/>
      <c r="TQ293" s="1"/>
      <c r="TR293" s="1"/>
      <c r="TS293" s="1"/>
      <c r="TT293" s="1"/>
      <c r="TU293" s="1"/>
      <c r="TV293" s="1"/>
      <c r="TW293" s="1"/>
      <c r="TX293" s="1"/>
      <c r="TY293" s="1"/>
      <c r="TZ293" s="1"/>
      <c r="UA293" s="1"/>
      <c r="UB293" s="1"/>
      <c r="UC293" s="1"/>
      <c r="UD293" s="1"/>
      <c r="UE293" s="1"/>
      <c r="UF293" s="1"/>
      <c r="UG293" s="1"/>
      <c r="UH293" s="1"/>
      <c r="UI293" s="1"/>
      <c r="UJ293" s="1"/>
      <c r="UK293" s="1"/>
      <c r="UL293" s="1"/>
      <c r="UM293" s="1"/>
      <c r="UN293" s="1"/>
      <c r="UO293" s="1"/>
      <c r="UP293" s="1"/>
      <c r="UQ293" s="1"/>
      <c r="UR293" s="1"/>
      <c r="US293" s="1"/>
      <c r="UT293" s="1"/>
      <c r="UU293" s="1"/>
      <c r="UV293" s="1"/>
      <c r="UW293" s="1"/>
      <c r="UX293" s="1"/>
      <c r="UY293" s="1"/>
      <c r="UZ293" s="1"/>
      <c r="VA293" s="1"/>
      <c r="VB293" s="1"/>
      <c r="VC293" s="1"/>
      <c r="VD293" s="1"/>
      <c r="VE293" s="1"/>
      <c r="VF293" s="1"/>
      <c r="VG293" s="1"/>
      <c r="VH293" s="1"/>
      <c r="VI293" s="1"/>
      <c r="VJ293" s="1"/>
      <c r="VK293" s="1"/>
      <c r="VL293" s="1"/>
      <c r="VM293" s="1"/>
      <c r="VN293" s="1"/>
      <c r="VO293" s="1"/>
      <c r="VP293" s="1"/>
      <c r="VQ293" s="1"/>
      <c r="VR293" s="1"/>
      <c r="VS293" s="1"/>
      <c r="VT293" s="1"/>
      <c r="VU293" s="1"/>
      <c r="VV293" s="1"/>
      <c r="VW293" s="1"/>
      <c r="VX293" s="1"/>
      <c r="VY293" s="1"/>
      <c r="VZ293" s="1"/>
      <c r="WA293" s="1"/>
      <c r="WB293" s="1"/>
      <c r="WC293" s="1"/>
      <c r="WD293" s="1"/>
      <c r="WE293" s="1"/>
      <c r="WF293" s="1"/>
      <c r="WG293" s="1"/>
      <c r="WH293" s="1"/>
      <c r="WI293" s="1"/>
      <c r="WJ293" s="1"/>
      <c r="WK293" s="1"/>
      <c r="WL293" s="1"/>
      <c r="WM293" s="1"/>
      <c r="WN293" s="1"/>
      <c r="WO293" s="1"/>
      <c r="WP293" s="1"/>
      <c r="WQ293" s="1"/>
      <c r="WR293" s="1"/>
      <c r="WS293" s="1"/>
      <c r="WT293" s="1"/>
      <c r="WU293" s="1"/>
      <c r="WV293" s="1"/>
      <c r="WW293" s="1"/>
      <c r="WX293" s="1"/>
      <c r="WY293" s="1"/>
      <c r="WZ293" s="1"/>
      <c r="XA293" s="1"/>
      <c r="XB293" s="1"/>
      <c r="XC293" s="1"/>
      <c r="XD293" s="1"/>
      <c r="XE293" s="1"/>
      <c r="XF293" s="1"/>
      <c r="XG293" s="1"/>
      <c r="XH293" s="1"/>
      <c r="XI293" s="1"/>
      <c r="XJ293" s="1"/>
      <c r="XK293" s="1"/>
      <c r="XL293" s="1"/>
      <c r="XM293" s="1"/>
      <c r="XN293" s="1"/>
      <c r="XO293" s="1"/>
      <c r="XP293" s="1"/>
      <c r="XQ293" s="1"/>
      <c r="XR293" s="1"/>
      <c r="XS293" s="1"/>
      <c r="XT293" s="1"/>
      <c r="XU293" s="1"/>
      <c r="XV293" s="1"/>
      <c r="XW293" s="1"/>
      <c r="XX293" s="1"/>
      <c r="XY293" s="1"/>
      <c r="XZ293" s="1"/>
      <c r="YA293" s="1"/>
      <c r="YB293" s="1"/>
      <c r="YC293" s="1"/>
      <c r="YD293" s="1"/>
      <c r="YE293" s="1"/>
      <c r="YF293" s="1"/>
      <c r="YG293" s="1"/>
      <c r="YH293" s="1"/>
      <c r="YI293" s="1"/>
      <c r="YJ293" s="1"/>
      <c r="YK293" s="1"/>
      <c r="YL293" s="1"/>
      <c r="YM293" s="1"/>
      <c r="YN293" s="1"/>
      <c r="YO293" s="1"/>
      <c r="YP293" s="1"/>
      <c r="YQ293" s="1"/>
      <c r="YR293" s="1"/>
      <c r="YS293" s="1"/>
      <c r="YT293" s="1"/>
      <c r="YU293" s="1"/>
      <c r="YV293" s="1"/>
      <c r="YW293" s="1"/>
      <c r="YX293" s="1"/>
      <c r="YY293" s="1"/>
      <c r="YZ293" s="1"/>
      <c r="ZA293" s="1"/>
      <c r="ZB293" s="1"/>
      <c r="ZC293" s="1"/>
      <c r="ZD293" s="1"/>
      <c r="ZE293" s="1"/>
      <c r="ZF293" s="1"/>
      <c r="ZG293" s="1"/>
      <c r="ZH293" s="1"/>
      <c r="ZI293" s="1"/>
      <c r="ZJ293" s="1"/>
      <c r="ZK293" s="1"/>
      <c r="ZL293" s="1"/>
      <c r="ZM293" s="1"/>
      <c r="ZN293" s="1"/>
      <c r="ZO293" s="1"/>
      <c r="ZP293" s="1"/>
      <c r="ZQ293" s="1"/>
      <c r="ZR293" s="1"/>
      <c r="ZS293" s="1"/>
      <c r="ZT293" s="1"/>
      <c r="ZU293" s="1"/>
      <c r="ZV293" s="1"/>
      <c r="ZW293" s="1"/>
      <c r="ZX293" s="1"/>
      <c r="ZY293" s="1"/>
      <c r="ZZ293" s="1"/>
      <c r="AAA293" s="1"/>
      <c r="AAB293" s="1"/>
      <c r="AAC293" s="1"/>
      <c r="AAD293" s="1"/>
      <c r="AAE293" s="1"/>
      <c r="AAF293" s="1"/>
      <c r="AAG293" s="1"/>
      <c r="AAH293" s="1"/>
      <c r="AAI293" s="1"/>
      <c r="AAJ293" s="1"/>
      <c r="AAK293" s="1"/>
      <c r="AAL293" s="1"/>
      <c r="AAM293" s="1"/>
      <c r="AAN293" s="1"/>
      <c r="AAO293" s="1"/>
      <c r="AAP293" s="1"/>
      <c r="AAQ293" s="1"/>
      <c r="AAR293" s="1"/>
      <c r="AAS293" s="1"/>
      <c r="AAT293" s="1"/>
      <c r="AAU293" s="1"/>
      <c r="AAV293" s="1"/>
      <c r="AAW293" s="1"/>
      <c r="AAX293" s="1"/>
      <c r="AAY293" s="1"/>
      <c r="AAZ293" s="1"/>
      <c r="ABA293" s="1"/>
      <c r="ABB293" s="1"/>
      <c r="ABC293" s="1"/>
      <c r="ABD293" s="1"/>
      <c r="ABE293" s="1"/>
      <c r="ABF293" s="1"/>
      <c r="ABG293" s="1"/>
      <c r="ABH293" s="1"/>
      <c r="ABI293" s="1"/>
      <c r="ABJ293" s="1"/>
      <c r="ABK293" s="1"/>
      <c r="ABL293" s="1"/>
      <c r="ABM293" s="1"/>
      <c r="ABN293" s="1"/>
      <c r="ABO293" s="1"/>
      <c r="ABP293" s="1"/>
      <c r="ABQ293" s="1"/>
      <c r="ABR293" s="1"/>
      <c r="ABS293" s="1"/>
      <c r="ABT293" s="1"/>
      <c r="ABU293" s="1"/>
      <c r="ABV293" s="1"/>
      <c r="ABW293" s="1"/>
      <c r="ABX293" s="1"/>
      <c r="ABY293" s="1"/>
      <c r="ABZ293" s="1"/>
      <c r="ACA293" s="1"/>
      <c r="ACB293" s="1"/>
      <c r="ACC293" s="1"/>
      <c r="ACD293" s="1"/>
      <c r="ACE293" s="1"/>
      <c r="ACF293" s="1"/>
      <c r="ACG293" s="1"/>
      <c r="ACH293" s="1"/>
      <c r="ACI293" s="1"/>
      <c r="ACJ293" s="1"/>
      <c r="ACK293" s="1"/>
      <c r="ACL293" s="1"/>
      <c r="ACM293" s="1"/>
      <c r="ACN293" s="1"/>
      <c r="ACO293" s="1"/>
      <c r="ACP293" s="1"/>
      <c r="ACQ293" s="1"/>
      <c r="ACR293" s="1"/>
      <c r="ACS293" s="1"/>
      <c r="ACT293" s="1"/>
      <c r="ACU293" s="1"/>
      <c r="ACV293" s="1"/>
      <c r="ACW293" s="1"/>
      <c r="ACX293" s="1"/>
      <c r="ACY293" s="1"/>
      <c r="ACZ293" s="1"/>
      <c r="ADA293" s="1"/>
      <c r="ADB293" s="1"/>
      <c r="ADC293" s="1"/>
      <c r="ADD293" s="1"/>
      <c r="ADE293" s="1"/>
      <c r="ADF293" s="1"/>
      <c r="ADG293" s="1"/>
      <c r="ADH293" s="1"/>
      <c r="ADI293" s="1"/>
      <c r="ADJ293" s="1"/>
      <c r="ADK293" s="1"/>
      <c r="ADL293" s="1"/>
      <c r="ADM293" s="1"/>
      <c r="ADN293" s="1"/>
      <c r="ADO293" s="1"/>
      <c r="ADP293" s="1"/>
      <c r="ADQ293" s="1"/>
      <c r="ADR293" s="1"/>
      <c r="ADS293" s="1"/>
      <c r="ADT293" s="1"/>
      <c r="ADU293" s="1"/>
      <c r="ADV293" s="1"/>
      <c r="ADW293" s="1"/>
      <c r="ADX293" s="1"/>
      <c r="ADY293" s="1"/>
      <c r="ADZ293" s="1"/>
      <c r="AEA293" s="1"/>
      <c r="AEB293" s="1"/>
      <c r="AEC293" s="1"/>
      <c r="AED293" s="1"/>
      <c r="AEE293" s="1"/>
      <c r="AEF293" s="1"/>
      <c r="AEG293" s="1"/>
      <c r="AEH293" s="1"/>
      <c r="AEI293" s="1"/>
      <c r="AEJ293" s="1"/>
      <c r="AEK293" s="1"/>
      <c r="AEL293" s="1"/>
      <c r="AEM293" s="1"/>
      <c r="AEN293" s="1"/>
      <c r="AEO293" s="1"/>
      <c r="AEP293" s="1"/>
      <c r="AEQ293" s="1"/>
      <c r="AER293" s="1"/>
      <c r="AES293" s="1"/>
      <c r="AET293" s="1"/>
      <c r="AEU293" s="1"/>
      <c r="AEV293" s="1"/>
      <c r="AEW293" s="1"/>
      <c r="AEX293" s="1"/>
      <c r="AEY293" s="1"/>
      <c r="AEZ293" s="1"/>
      <c r="AFA293" s="1"/>
      <c r="AFB293" s="1"/>
      <c r="AFC293" s="1"/>
      <c r="AFD293" s="1"/>
      <c r="AFE293" s="1"/>
      <c r="AFF293" s="1"/>
      <c r="AFG293" s="1"/>
      <c r="AFH293" s="1"/>
      <c r="AFI293" s="1"/>
      <c r="AFJ293" s="1"/>
      <c r="AFK293" s="1"/>
      <c r="AFL293" s="1"/>
      <c r="AFM293" s="1"/>
      <c r="AFN293" s="1"/>
      <c r="AFO293" s="1"/>
      <c r="AFP293" s="1"/>
      <c r="AFQ293" s="1"/>
      <c r="AFR293" s="1"/>
      <c r="AFS293" s="1"/>
      <c r="AFT293" s="1"/>
      <c r="AFU293" s="1"/>
      <c r="AFV293" s="1"/>
      <c r="AFW293" s="1"/>
      <c r="AFX293" s="1"/>
      <c r="AFY293" s="1"/>
      <c r="AFZ293" s="1"/>
      <c r="AGA293" s="1"/>
      <c r="AGB293" s="1"/>
      <c r="AGC293" s="1"/>
      <c r="AGD293" s="1"/>
      <c r="AGE293" s="1"/>
      <c r="AGF293" s="1"/>
      <c r="AGG293" s="1"/>
      <c r="AGH293" s="1"/>
      <c r="AGI293" s="1"/>
      <c r="AGJ293" s="1"/>
      <c r="AGK293" s="1"/>
      <c r="AGL293" s="1"/>
      <c r="AGM293" s="1"/>
      <c r="AGN293" s="1"/>
      <c r="AGO293" s="1"/>
      <c r="AGP293" s="1"/>
      <c r="AGQ293" s="1"/>
      <c r="AGR293" s="1"/>
      <c r="AGS293" s="1"/>
      <c r="AGT293" s="1"/>
      <c r="AGU293" s="1"/>
      <c r="AGV293" s="1"/>
      <c r="AGW293" s="1"/>
      <c r="AGX293" s="1"/>
      <c r="AGY293" s="1"/>
      <c r="AGZ293" s="1"/>
      <c r="AHA293" s="1"/>
      <c r="AHB293" s="1"/>
      <c r="AHC293" s="1"/>
      <c r="AHD293" s="1"/>
      <c r="AHE293" s="1"/>
      <c r="AHF293" s="1"/>
      <c r="AHG293" s="1"/>
      <c r="AHH293" s="1"/>
      <c r="AHI293" s="1"/>
      <c r="AHJ293" s="1"/>
      <c r="AHK293" s="1"/>
      <c r="AHL293" s="1"/>
      <c r="AHM293" s="1"/>
      <c r="AHN293" s="1"/>
      <c r="AHO293" s="1"/>
      <c r="AHP293" s="1"/>
      <c r="AHQ293" s="1"/>
      <c r="AHR293" s="1"/>
      <c r="AHS293" s="1"/>
      <c r="AHT293" s="1"/>
      <c r="AHU293" s="1"/>
      <c r="AHV293" s="1"/>
      <c r="AHW293" s="1"/>
      <c r="AHX293" s="1"/>
      <c r="AHY293" s="1"/>
      <c r="AHZ293" s="1"/>
      <c r="AIA293" s="1"/>
      <c r="AIB293" s="1"/>
      <c r="AIC293" s="1"/>
      <c r="AID293" s="1"/>
      <c r="AIE293" s="1"/>
      <c r="AIF293" s="1"/>
      <c r="AIG293" s="1"/>
      <c r="AIH293" s="1"/>
      <c r="AII293" s="1"/>
      <c r="AIJ293" s="1"/>
      <c r="AIK293" s="1"/>
      <c r="AIL293" s="1"/>
      <c r="AIM293" s="1"/>
      <c r="AIN293" s="1"/>
      <c r="AIO293" s="1"/>
      <c r="AIP293" s="1"/>
      <c r="AIQ293" s="1"/>
      <c r="AIR293" s="1"/>
      <c r="AIS293" s="1"/>
      <c r="AIT293" s="1"/>
      <c r="AIU293" s="1"/>
      <c r="AIV293" s="1"/>
      <c r="AIW293" s="1"/>
      <c r="AIX293" s="1"/>
      <c r="AIY293" s="1"/>
      <c r="AIZ293" s="1"/>
      <c r="AJA293" s="1"/>
      <c r="AJB293" s="1"/>
      <c r="AJC293" s="1"/>
      <c r="AJD293" s="1"/>
      <c r="AJE293" s="1"/>
      <c r="AJF293" s="1"/>
      <c r="AJG293" s="1"/>
      <c r="AJH293" s="1"/>
      <c r="AJI293" s="1"/>
      <c r="AJJ293" s="1"/>
      <c r="AJK293" s="1"/>
      <c r="AJL293" s="1"/>
      <c r="AJM293" s="1"/>
      <c r="AJN293" s="1"/>
      <c r="AJO293" s="1"/>
      <c r="AJP293" s="1"/>
      <c r="AJQ293" s="1"/>
      <c r="AJR293" s="1"/>
      <c r="AJS293" s="1"/>
      <c r="AJT293" s="1"/>
      <c r="AJU293" s="1"/>
      <c r="AJV293" s="1"/>
      <c r="AJW293" s="1"/>
      <c r="AJX293" s="1"/>
      <c r="AJY293" s="1"/>
      <c r="AJZ293" s="1"/>
      <c r="AKA293" s="1"/>
      <c r="AKB293" s="1"/>
      <c r="AKC293" s="1"/>
      <c r="AKD293" s="1"/>
      <c r="AKE293" s="1"/>
      <c r="AKF293" s="1"/>
      <c r="AKG293" s="1"/>
      <c r="AKH293" s="1"/>
      <c r="AKI293" s="1"/>
      <c r="AKJ293" s="1"/>
      <c r="AKK293" s="1"/>
      <c r="AKL293" s="1"/>
      <c r="AKM293" s="1"/>
      <c r="AKN293" s="1"/>
      <c r="AKO293" s="1"/>
      <c r="AKP293" s="1"/>
      <c r="AKQ293" s="1"/>
      <c r="AKR293" s="1"/>
      <c r="AKS293" s="1"/>
      <c r="AKT293" s="1"/>
      <c r="AKU293" s="1"/>
      <c r="AKV293" s="1"/>
      <c r="AKW293" s="1"/>
      <c r="AKX293" s="1"/>
      <c r="AKY293" s="1"/>
      <c r="AKZ293" s="1"/>
      <c r="ALA293" s="1"/>
      <c r="ALB293" s="1"/>
      <c r="ALC293" s="1"/>
      <c r="ALD293" s="1"/>
      <c r="ALE293" s="1"/>
      <c r="ALF293" s="1"/>
      <c r="ALG293" s="1"/>
      <c r="ALH293" s="1"/>
      <c r="ALI293" s="1"/>
      <c r="ALJ293" s="1"/>
      <c r="ALK293" s="1"/>
      <c r="ALL293" s="1"/>
      <c r="ALM293" s="1"/>
      <c r="ALN293" s="1"/>
      <c r="ALO293" s="1"/>
      <c r="ALP293" s="1"/>
      <c r="ALQ293" s="1"/>
      <c r="ALR293" s="1"/>
      <c r="ALS293" s="1"/>
      <c r="ALT293" s="1"/>
      <c r="ALU293" s="1"/>
      <c r="ALV293" s="1"/>
      <c r="ALW293" s="1"/>
      <c r="ALX293" s="1"/>
      <c r="ALY293" s="1"/>
      <c r="ALZ293" s="1"/>
      <c r="AMA293" s="1"/>
      <c r="AMB293" s="1"/>
      <c r="AMC293" s="1"/>
      <c r="AMD293" s="1"/>
      <c r="AME293" s="1"/>
      <c r="AMF293" s="1"/>
      <c r="AMG293" s="1"/>
      <c r="AMH293" s="1"/>
      <c r="AMI293" s="1"/>
      <c r="AMJ293" s="1"/>
      <c r="AMK293" s="1"/>
    </row>
    <row r="294" spans="1:1025" s="53" customFormat="1">
      <c r="A294" s="1"/>
      <c r="B294" s="190">
        <v>156</v>
      </c>
      <c r="C294" s="191" t="s">
        <v>102</v>
      </c>
      <c r="D294" s="191">
        <v>5.53</v>
      </c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  <c r="JL294" s="1"/>
      <c r="JM294" s="1"/>
      <c r="JN294" s="1"/>
      <c r="JO294" s="1"/>
      <c r="JP294" s="1"/>
      <c r="JQ294" s="1"/>
      <c r="JR294" s="1"/>
      <c r="JS294" s="1"/>
      <c r="JT294" s="1"/>
      <c r="JU294" s="1"/>
      <c r="JV294" s="1"/>
      <c r="JW294" s="1"/>
      <c r="JX294" s="1"/>
      <c r="JY294" s="1"/>
      <c r="JZ294" s="1"/>
      <c r="KA294" s="1"/>
      <c r="KB294" s="1"/>
      <c r="KC294" s="1"/>
      <c r="KD294" s="1"/>
      <c r="KE294" s="1"/>
      <c r="KF294" s="1"/>
      <c r="KG294" s="1"/>
      <c r="KH294" s="1"/>
      <c r="KI294" s="1"/>
      <c r="KJ294" s="1"/>
      <c r="KK294" s="1"/>
      <c r="KL294" s="1"/>
      <c r="KM294" s="1"/>
      <c r="KN294" s="1"/>
      <c r="KO294" s="1"/>
      <c r="KP294" s="1"/>
      <c r="KQ294" s="1"/>
      <c r="KR294" s="1"/>
      <c r="KS294" s="1"/>
      <c r="KT294" s="1"/>
      <c r="KU294" s="1"/>
      <c r="KV294" s="1"/>
      <c r="KW294" s="1"/>
      <c r="KX294" s="1"/>
      <c r="KY294" s="1"/>
      <c r="KZ294" s="1"/>
      <c r="LA294" s="1"/>
      <c r="LB294" s="1"/>
      <c r="LC294" s="1"/>
      <c r="LD294" s="1"/>
      <c r="LE294" s="1"/>
      <c r="LF294" s="1"/>
      <c r="LG294" s="1"/>
      <c r="LH294" s="1"/>
      <c r="LI294" s="1"/>
      <c r="LJ294" s="1"/>
      <c r="LK294" s="1"/>
      <c r="LL294" s="1"/>
      <c r="LM294" s="1"/>
      <c r="LN294" s="1"/>
      <c r="LO294" s="1"/>
      <c r="LP294" s="1"/>
      <c r="LQ294" s="1"/>
      <c r="LR294" s="1"/>
      <c r="LS294" s="1"/>
      <c r="LT294" s="1"/>
      <c r="LU294" s="1"/>
      <c r="LV294" s="1"/>
      <c r="LW294" s="1"/>
      <c r="LX294" s="1"/>
      <c r="LY294" s="1"/>
      <c r="LZ294" s="1"/>
      <c r="MA294" s="1"/>
      <c r="MB294" s="1"/>
      <c r="MC294" s="1"/>
      <c r="MD294" s="1"/>
      <c r="ME294" s="1"/>
      <c r="MF294" s="1"/>
      <c r="MG294" s="1"/>
      <c r="MH294" s="1"/>
      <c r="MI294" s="1"/>
      <c r="MJ294" s="1"/>
      <c r="MK294" s="1"/>
      <c r="ML294" s="1"/>
      <c r="MM294" s="1"/>
      <c r="MN294" s="1"/>
      <c r="MO294" s="1"/>
      <c r="MP294" s="1"/>
      <c r="MQ294" s="1"/>
      <c r="MR294" s="1"/>
      <c r="MS294" s="1"/>
      <c r="MT294" s="1"/>
      <c r="MU294" s="1"/>
      <c r="MV294" s="1"/>
      <c r="MW294" s="1"/>
      <c r="MX294" s="1"/>
      <c r="MY294" s="1"/>
      <c r="MZ294" s="1"/>
      <c r="NA294" s="1"/>
      <c r="NB294" s="1"/>
      <c r="NC294" s="1"/>
      <c r="ND294" s="1"/>
      <c r="NE294" s="1"/>
      <c r="NF294" s="1"/>
      <c r="NG294" s="1"/>
      <c r="NH294" s="1"/>
      <c r="NI294" s="1"/>
      <c r="NJ294" s="1"/>
      <c r="NK294" s="1"/>
      <c r="NL294" s="1"/>
      <c r="NM294" s="1"/>
      <c r="NN294" s="1"/>
      <c r="NO294" s="1"/>
      <c r="NP294" s="1"/>
      <c r="NQ294" s="1"/>
      <c r="NR294" s="1"/>
      <c r="NS294" s="1"/>
      <c r="NT294" s="1"/>
      <c r="NU294" s="1"/>
      <c r="NV294" s="1"/>
      <c r="NW294" s="1"/>
      <c r="NX294" s="1"/>
      <c r="NY294" s="1"/>
      <c r="NZ294" s="1"/>
      <c r="OA294" s="1"/>
      <c r="OB294" s="1"/>
      <c r="OC294" s="1"/>
      <c r="OD294" s="1"/>
      <c r="OE294" s="1"/>
      <c r="OF294" s="1"/>
      <c r="OG294" s="1"/>
      <c r="OH294" s="1"/>
      <c r="OI294" s="1"/>
      <c r="OJ294" s="1"/>
      <c r="OK294" s="1"/>
      <c r="OL294" s="1"/>
      <c r="OM294" s="1"/>
      <c r="ON294" s="1"/>
      <c r="OO294" s="1"/>
      <c r="OP294" s="1"/>
      <c r="OQ294" s="1"/>
      <c r="OR294" s="1"/>
      <c r="OS294" s="1"/>
      <c r="OT294" s="1"/>
      <c r="OU294" s="1"/>
      <c r="OV294" s="1"/>
      <c r="OW294" s="1"/>
      <c r="OX294" s="1"/>
      <c r="OY294" s="1"/>
      <c r="OZ294" s="1"/>
      <c r="PA294" s="1"/>
      <c r="PB294" s="1"/>
      <c r="PC294" s="1"/>
      <c r="PD294" s="1"/>
      <c r="PE294" s="1"/>
      <c r="PF294" s="1"/>
      <c r="PG294" s="1"/>
      <c r="PH294" s="1"/>
      <c r="PI294" s="1"/>
      <c r="PJ294" s="1"/>
      <c r="PK294" s="1"/>
      <c r="PL294" s="1"/>
      <c r="PM294" s="1"/>
      <c r="PN294" s="1"/>
      <c r="PO294" s="1"/>
      <c r="PP294" s="1"/>
      <c r="PQ294" s="1"/>
      <c r="PR294" s="1"/>
      <c r="PS294" s="1"/>
      <c r="PT294" s="1"/>
      <c r="PU294" s="1"/>
      <c r="PV294" s="1"/>
      <c r="PW294" s="1"/>
      <c r="PX294" s="1"/>
      <c r="PY294" s="1"/>
      <c r="PZ294" s="1"/>
      <c r="QA294" s="1"/>
      <c r="QB294" s="1"/>
      <c r="QC294" s="1"/>
      <c r="QD294" s="1"/>
      <c r="QE294" s="1"/>
      <c r="QF294" s="1"/>
      <c r="QG294" s="1"/>
      <c r="QH294" s="1"/>
      <c r="QI294" s="1"/>
      <c r="QJ294" s="1"/>
      <c r="QK294" s="1"/>
      <c r="QL294" s="1"/>
      <c r="QM294" s="1"/>
      <c r="QN294" s="1"/>
      <c r="QO294" s="1"/>
      <c r="QP294" s="1"/>
      <c r="QQ294" s="1"/>
      <c r="QR294" s="1"/>
      <c r="QS294" s="1"/>
      <c r="QT294" s="1"/>
      <c r="QU294" s="1"/>
      <c r="QV294" s="1"/>
      <c r="QW294" s="1"/>
      <c r="QX294" s="1"/>
      <c r="QY294" s="1"/>
      <c r="QZ294" s="1"/>
      <c r="RA294" s="1"/>
      <c r="RB294" s="1"/>
      <c r="RC294" s="1"/>
      <c r="RD294" s="1"/>
      <c r="RE294" s="1"/>
      <c r="RF294" s="1"/>
      <c r="RG294" s="1"/>
      <c r="RH294" s="1"/>
      <c r="RI294" s="1"/>
      <c r="RJ294" s="1"/>
      <c r="RK294" s="1"/>
      <c r="RL294" s="1"/>
      <c r="RM294" s="1"/>
      <c r="RN294" s="1"/>
      <c r="RO294" s="1"/>
      <c r="RP294" s="1"/>
      <c r="RQ294" s="1"/>
      <c r="RR294" s="1"/>
      <c r="RS294" s="1"/>
      <c r="RT294" s="1"/>
      <c r="RU294" s="1"/>
      <c r="RV294" s="1"/>
      <c r="RW294" s="1"/>
      <c r="RX294" s="1"/>
      <c r="RY294" s="1"/>
      <c r="RZ294" s="1"/>
      <c r="SA294" s="1"/>
      <c r="SB294" s="1"/>
      <c r="SC294" s="1"/>
      <c r="SD294" s="1"/>
      <c r="SE294" s="1"/>
      <c r="SF294" s="1"/>
      <c r="SG294" s="1"/>
      <c r="SH294" s="1"/>
      <c r="SI294" s="1"/>
      <c r="SJ294" s="1"/>
      <c r="SK294" s="1"/>
      <c r="SL294" s="1"/>
      <c r="SM294" s="1"/>
      <c r="SN294" s="1"/>
      <c r="SO294" s="1"/>
      <c r="SP294" s="1"/>
      <c r="SQ294" s="1"/>
      <c r="SR294" s="1"/>
      <c r="SS294" s="1"/>
      <c r="ST294" s="1"/>
      <c r="SU294" s="1"/>
      <c r="SV294" s="1"/>
      <c r="SW294" s="1"/>
      <c r="SX294" s="1"/>
      <c r="SY294" s="1"/>
      <c r="SZ294" s="1"/>
      <c r="TA294" s="1"/>
      <c r="TB294" s="1"/>
      <c r="TC294" s="1"/>
      <c r="TD294" s="1"/>
      <c r="TE294" s="1"/>
      <c r="TF294" s="1"/>
      <c r="TG294" s="1"/>
      <c r="TH294" s="1"/>
      <c r="TI294" s="1"/>
      <c r="TJ294" s="1"/>
      <c r="TK294" s="1"/>
      <c r="TL294" s="1"/>
      <c r="TM294" s="1"/>
      <c r="TN294" s="1"/>
      <c r="TO294" s="1"/>
      <c r="TP294" s="1"/>
      <c r="TQ294" s="1"/>
      <c r="TR294" s="1"/>
      <c r="TS294" s="1"/>
      <c r="TT294" s="1"/>
      <c r="TU294" s="1"/>
      <c r="TV294" s="1"/>
      <c r="TW294" s="1"/>
      <c r="TX294" s="1"/>
      <c r="TY294" s="1"/>
      <c r="TZ294" s="1"/>
      <c r="UA294" s="1"/>
      <c r="UB294" s="1"/>
      <c r="UC294" s="1"/>
      <c r="UD294" s="1"/>
      <c r="UE294" s="1"/>
      <c r="UF294" s="1"/>
      <c r="UG294" s="1"/>
      <c r="UH294" s="1"/>
      <c r="UI294" s="1"/>
      <c r="UJ294" s="1"/>
      <c r="UK294" s="1"/>
      <c r="UL294" s="1"/>
      <c r="UM294" s="1"/>
      <c r="UN294" s="1"/>
      <c r="UO294" s="1"/>
      <c r="UP294" s="1"/>
      <c r="UQ294" s="1"/>
      <c r="UR294" s="1"/>
      <c r="US294" s="1"/>
      <c r="UT294" s="1"/>
      <c r="UU294" s="1"/>
      <c r="UV294" s="1"/>
      <c r="UW294" s="1"/>
      <c r="UX294" s="1"/>
      <c r="UY294" s="1"/>
      <c r="UZ294" s="1"/>
      <c r="VA294" s="1"/>
      <c r="VB294" s="1"/>
      <c r="VC294" s="1"/>
      <c r="VD294" s="1"/>
      <c r="VE294" s="1"/>
      <c r="VF294" s="1"/>
      <c r="VG294" s="1"/>
      <c r="VH294" s="1"/>
      <c r="VI294" s="1"/>
      <c r="VJ294" s="1"/>
      <c r="VK294" s="1"/>
      <c r="VL294" s="1"/>
      <c r="VM294" s="1"/>
      <c r="VN294" s="1"/>
      <c r="VO294" s="1"/>
      <c r="VP294" s="1"/>
      <c r="VQ294" s="1"/>
      <c r="VR294" s="1"/>
      <c r="VS294" s="1"/>
      <c r="VT294" s="1"/>
      <c r="VU294" s="1"/>
      <c r="VV294" s="1"/>
      <c r="VW294" s="1"/>
      <c r="VX294" s="1"/>
      <c r="VY294" s="1"/>
      <c r="VZ294" s="1"/>
      <c r="WA294" s="1"/>
      <c r="WB294" s="1"/>
      <c r="WC294" s="1"/>
      <c r="WD294" s="1"/>
      <c r="WE294" s="1"/>
      <c r="WF294" s="1"/>
      <c r="WG294" s="1"/>
      <c r="WH294" s="1"/>
      <c r="WI294" s="1"/>
      <c r="WJ294" s="1"/>
      <c r="WK294" s="1"/>
      <c r="WL294" s="1"/>
      <c r="WM294" s="1"/>
      <c r="WN294" s="1"/>
      <c r="WO294" s="1"/>
      <c r="WP294" s="1"/>
      <c r="WQ294" s="1"/>
      <c r="WR294" s="1"/>
      <c r="WS294" s="1"/>
      <c r="WT294" s="1"/>
      <c r="WU294" s="1"/>
      <c r="WV294" s="1"/>
      <c r="WW294" s="1"/>
      <c r="WX294" s="1"/>
      <c r="WY294" s="1"/>
      <c r="WZ294" s="1"/>
      <c r="XA294" s="1"/>
      <c r="XB294" s="1"/>
      <c r="XC294" s="1"/>
      <c r="XD294" s="1"/>
      <c r="XE294" s="1"/>
      <c r="XF294" s="1"/>
      <c r="XG294" s="1"/>
      <c r="XH294" s="1"/>
      <c r="XI294" s="1"/>
      <c r="XJ294" s="1"/>
      <c r="XK294" s="1"/>
      <c r="XL294" s="1"/>
      <c r="XM294" s="1"/>
      <c r="XN294" s="1"/>
      <c r="XO294" s="1"/>
      <c r="XP294" s="1"/>
      <c r="XQ294" s="1"/>
      <c r="XR294" s="1"/>
      <c r="XS294" s="1"/>
      <c r="XT294" s="1"/>
      <c r="XU294" s="1"/>
      <c r="XV294" s="1"/>
      <c r="XW294" s="1"/>
      <c r="XX294" s="1"/>
      <c r="XY294" s="1"/>
      <c r="XZ294" s="1"/>
      <c r="YA294" s="1"/>
      <c r="YB294" s="1"/>
      <c r="YC294" s="1"/>
      <c r="YD294" s="1"/>
      <c r="YE294" s="1"/>
      <c r="YF294" s="1"/>
      <c r="YG294" s="1"/>
      <c r="YH294" s="1"/>
      <c r="YI294" s="1"/>
      <c r="YJ294" s="1"/>
      <c r="YK294" s="1"/>
      <c r="YL294" s="1"/>
      <c r="YM294" s="1"/>
      <c r="YN294" s="1"/>
      <c r="YO294" s="1"/>
      <c r="YP294" s="1"/>
      <c r="YQ294" s="1"/>
      <c r="YR294" s="1"/>
      <c r="YS294" s="1"/>
      <c r="YT294" s="1"/>
      <c r="YU294" s="1"/>
      <c r="YV294" s="1"/>
      <c r="YW294" s="1"/>
      <c r="YX294" s="1"/>
      <c r="YY294" s="1"/>
      <c r="YZ294" s="1"/>
      <c r="ZA294" s="1"/>
      <c r="ZB294" s="1"/>
      <c r="ZC294" s="1"/>
      <c r="ZD294" s="1"/>
      <c r="ZE294" s="1"/>
      <c r="ZF294" s="1"/>
      <c r="ZG294" s="1"/>
      <c r="ZH294" s="1"/>
      <c r="ZI294" s="1"/>
      <c r="ZJ294" s="1"/>
      <c r="ZK294" s="1"/>
      <c r="ZL294" s="1"/>
      <c r="ZM294" s="1"/>
      <c r="ZN294" s="1"/>
      <c r="ZO294" s="1"/>
      <c r="ZP294" s="1"/>
      <c r="ZQ294" s="1"/>
      <c r="ZR294" s="1"/>
      <c r="ZS294" s="1"/>
      <c r="ZT294" s="1"/>
      <c r="ZU294" s="1"/>
      <c r="ZV294" s="1"/>
      <c r="ZW294" s="1"/>
      <c r="ZX294" s="1"/>
      <c r="ZY294" s="1"/>
      <c r="ZZ294" s="1"/>
      <c r="AAA294" s="1"/>
      <c r="AAB294" s="1"/>
      <c r="AAC294" s="1"/>
      <c r="AAD294" s="1"/>
      <c r="AAE294" s="1"/>
      <c r="AAF294" s="1"/>
      <c r="AAG294" s="1"/>
      <c r="AAH294" s="1"/>
      <c r="AAI294" s="1"/>
      <c r="AAJ294" s="1"/>
      <c r="AAK294" s="1"/>
      <c r="AAL294" s="1"/>
      <c r="AAM294" s="1"/>
      <c r="AAN294" s="1"/>
      <c r="AAO294" s="1"/>
      <c r="AAP294" s="1"/>
      <c r="AAQ294" s="1"/>
      <c r="AAR294" s="1"/>
      <c r="AAS294" s="1"/>
      <c r="AAT294" s="1"/>
      <c r="AAU294" s="1"/>
      <c r="AAV294" s="1"/>
      <c r="AAW294" s="1"/>
      <c r="AAX294" s="1"/>
      <c r="AAY294" s="1"/>
      <c r="AAZ294" s="1"/>
      <c r="ABA294" s="1"/>
      <c r="ABB294" s="1"/>
      <c r="ABC294" s="1"/>
      <c r="ABD294" s="1"/>
      <c r="ABE294" s="1"/>
      <c r="ABF294" s="1"/>
      <c r="ABG294" s="1"/>
      <c r="ABH294" s="1"/>
      <c r="ABI294" s="1"/>
      <c r="ABJ294" s="1"/>
      <c r="ABK294" s="1"/>
      <c r="ABL294" s="1"/>
      <c r="ABM294" s="1"/>
      <c r="ABN294" s="1"/>
      <c r="ABO294" s="1"/>
      <c r="ABP294" s="1"/>
      <c r="ABQ294" s="1"/>
      <c r="ABR294" s="1"/>
      <c r="ABS294" s="1"/>
      <c r="ABT294" s="1"/>
      <c r="ABU294" s="1"/>
      <c r="ABV294" s="1"/>
      <c r="ABW294" s="1"/>
      <c r="ABX294" s="1"/>
      <c r="ABY294" s="1"/>
      <c r="ABZ294" s="1"/>
      <c r="ACA294" s="1"/>
      <c r="ACB294" s="1"/>
      <c r="ACC294" s="1"/>
      <c r="ACD294" s="1"/>
      <c r="ACE294" s="1"/>
      <c r="ACF294" s="1"/>
      <c r="ACG294" s="1"/>
      <c r="ACH294" s="1"/>
      <c r="ACI294" s="1"/>
      <c r="ACJ294" s="1"/>
      <c r="ACK294" s="1"/>
      <c r="ACL294" s="1"/>
      <c r="ACM294" s="1"/>
      <c r="ACN294" s="1"/>
      <c r="ACO294" s="1"/>
      <c r="ACP294" s="1"/>
      <c r="ACQ294" s="1"/>
      <c r="ACR294" s="1"/>
      <c r="ACS294" s="1"/>
      <c r="ACT294" s="1"/>
      <c r="ACU294" s="1"/>
      <c r="ACV294" s="1"/>
      <c r="ACW294" s="1"/>
      <c r="ACX294" s="1"/>
      <c r="ACY294" s="1"/>
      <c r="ACZ294" s="1"/>
      <c r="ADA294" s="1"/>
      <c r="ADB294" s="1"/>
      <c r="ADC294" s="1"/>
      <c r="ADD294" s="1"/>
      <c r="ADE294" s="1"/>
      <c r="ADF294" s="1"/>
      <c r="ADG294" s="1"/>
      <c r="ADH294" s="1"/>
      <c r="ADI294" s="1"/>
      <c r="ADJ294" s="1"/>
      <c r="ADK294" s="1"/>
      <c r="ADL294" s="1"/>
      <c r="ADM294" s="1"/>
      <c r="ADN294" s="1"/>
      <c r="ADO294" s="1"/>
      <c r="ADP294" s="1"/>
      <c r="ADQ294" s="1"/>
      <c r="ADR294" s="1"/>
      <c r="ADS294" s="1"/>
      <c r="ADT294" s="1"/>
      <c r="ADU294" s="1"/>
      <c r="ADV294" s="1"/>
      <c r="ADW294" s="1"/>
      <c r="ADX294" s="1"/>
      <c r="ADY294" s="1"/>
      <c r="ADZ294" s="1"/>
      <c r="AEA294" s="1"/>
      <c r="AEB294" s="1"/>
      <c r="AEC294" s="1"/>
      <c r="AED294" s="1"/>
      <c r="AEE294" s="1"/>
      <c r="AEF294" s="1"/>
      <c r="AEG294" s="1"/>
      <c r="AEH294" s="1"/>
      <c r="AEI294" s="1"/>
      <c r="AEJ294" s="1"/>
      <c r="AEK294" s="1"/>
      <c r="AEL294" s="1"/>
      <c r="AEM294" s="1"/>
      <c r="AEN294" s="1"/>
      <c r="AEO294" s="1"/>
      <c r="AEP294" s="1"/>
      <c r="AEQ294" s="1"/>
      <c r="AER294" s="1"/>
      <c r="AES294" s="1"/>
      <c r="AET294" s="1"/>
      <c r="AEU294" s="1"/>
      <c r="AEV294" s="1"/>
      <c r="AEW294" s="1"/>
      <c r="AEX294" s="1"/>
      <c r="AEY294" s="1"/>
      <c r="AEZ294" s="1"/>
      <c r="AFA294" s="1"/>
      <c r="AFB294" s="1"/>
      <c r="AFC294" s="1"/>
      <c r="AFD294" s="1"/>
      <c r="AFE294" s="1"/>
      <c r="AFF294" s="1"/>
      <c r="AFG294" s="1"/>
      <c r="AFH294" s="1"/>
      <c r="AFI294" s="1"/>
      <c r="AFJ294" s="1"/>
      <c r="AFK294" s="1"/>
      <c r="AFL294" s="1"/>
      <c r="AFM294" s="1"/>
      <c r="AFN294" s="1"/>
      <c r="AFO294" s="1"/>
      <c r="AFP294" s="1"/>
      <c r="AFQ294" s="1"/>
      <c r="AFR294" s="1"/>
      <c r="AFS294" s="1"/>
      <c r="AFT294" s="1"/>
      <c r="AFU294" s="1"/>
      <c r="AFV294" s="1"/>
      <c r="AFW294" s="1"/>
      <c r="AFX294" s="1"/>
      <c r="AFY294" s="1"/>
      <c r="AFZ294" s="1"/>
      <c r="AGA294" s="1"/>
      <c r="AGB294" s="1"/>
      <c r="AGC294" s="1"/>
      <c r="AGD294" s="1"/>
      <c r="AGE294" s="1"/>
      <c r="AGF294" s="1"/>
      <c r="AGG294" s="1"/>
      <c r="AGH294" s="1"/>
      <c r="AGI294" s="1"/>
      <c r="AGJ294" s="1"/>
      <c r="AGK294" s="1"/>
      <c r="AGL294" s="1"/>
      <c r="AGM294" s="1"/>
      <c r="AGN294" s="1"/>
      <c r="AGO294" s="1"/>
      <c r="AGP294" s="1"/>
      <c r="AGQ294" s="1"/>
      <c r="AGR294" s="1"/>
      <c r="AGS294" s="1"/>
      <c r="AGT294" s="1"/>
      <c r="AGU294" s="1"/>
      <c r="AGV294" s="1"/>
      <c r="AGW294" s="1"/>
      <c r="AGX294" s="1"/>
      <c r="AGY294" s="1"/>
      <c r="AGZ294" s="1"/>
      <c r="AHA294" s="1"/>
      <c r="AHB294" s="1"/>
      <c r="AHC294" s="1"/>
      <c r="AHD294" s="1"/>
      <c r="AHE294" s="1"/>
      <c r="AHF294" s="1"/>
      <c r="AHG294" s="1"/>
      <c r="AHH294" s="1"/>
      <c r="AHI294" s="1"/>
      <c r="AHJ294" s="1"/>
      <c r="AHK294" s="1"/>
      <c r="AHL294" s="1"/>
      <c r="AHM294" s="1"/>
      <c r="AHN294" s="1"/>
      <c r="AHO294" s="1"/>
      <c r="AHP294" s="1"/>
      <c r="AHQ294" s="1"/>
      <c r="AHR294" s="1"/>
      <c r="AHS294" s="1"/>
      <c r="AHT294" s="1"/>
      <c r="AHU294" s="1"/>
      <c r="AHV294" s="1"/>
      <c r="AHW294" s="1"/>
      <c r="AHX294" s="1"/>
      <c r="AHY294" s="1"/>
      <c r="AHZ294" s="1"/>
      <c r="AIA294" s="1"/>
      <c r="AIB294" s="1"/>
      <c r="AIC294" s="1"/>
      <c r="AID294" s="1"/>
      <c r="AIE294" s="1"/>
      <c r="AIF294" s="1"/>
      <c r="AIG294" s="1"/>
      <c r="AIH294" s="1"/>
      <c r="AII294" s="1"/>
      <c r="AIJ294" s="1"/>
      <c r="AIK294" s="1"/>
      <c r="AIL294" s="1"/>
      <c r="AIM294" s="1"/>
      <c r="AIN294" s="1"/>
      <c r="AIO294" s="1"/>
      <c r="AIP294" s="1"/>
      <c r="AIQ294" s="1"/>
      <c r="AIR294" s="1"/>
      <c r="AIS294" s="1"/>
      <c r="AIT294" s="1"/>
      <c r="AIU294" s="1"/>
      <c r="AIV294" s="1"/>
      <c r="AIW294" s="1"/>
      <c r="AIX294" s="1"/>
      <c r="AIY294" s="1"/>
      <c r="AIZ294" s="1"/>
      <c r="AJA294" s="1"/>
      <c r="AJB294" s="1"/>
      <c r="AJC294" s="1"/>
      <c r="AJD294" s="1"/>
      <c r="AJE294" s="1"/>
      <c r="AJF294" s="1"/>
      <c r="AJG294" s="1"/>
      <c r="AJH294" s="1"/>
      <c r="AJI294" s="1"/>
      <c r="AJJ294" s="1"/>
      <c r="AJK294" s="1"/>
      <c r="AJL294" s="1"/>
      <c r="AJM294" s="1"/>
      <c r="AJN294" s="1"/>
      <c r="AJO294" s="1"/>
      <c r="AJP294" s="1"/>
      <c r="AJQ294" s="1"/>
      <c r="AJR294" s="1"/>
      <c r="AJS294" s="1"/>
      <c r="AJT294" s="1"/>
      <c r="AJU294" s="1"/>
      <c r="AJV294" s="1"/>
      <c r="AJW294" s="1"/>
      <c r="AJX294" s="1"/>
      <c r="AJY294" s="1"/>
      <c r="AJZ294" s="1"/>
      <c r="AKA294" s="1"/>
      <c r="AKB294" s="1"/>
      <c r="AKC294" s="1"/>
      <c r="AKD294" s="1"/>
      <c r="AKE294" s="1"/>
      <c r="AKF294" s="1"/>
      <c r="AKG294" s="1"/>
      <c r="AKH294" s="1"/>
      <c r="AKI294" s="1"/>
      <c r="AKJ294" s="1"/>
      <c r="AKK294" s="1"/>
      <c r="AKL294" s="1"/>
      <c r="AKM294" s="1"/>
      <c r="AKN294" s="1"/>
      <c r="AKO294" s="1"/>
      <c r="AKP294" s="1"/>
      <c r="AKQ294" s="1"/>
      <c r="AKR294" s="1"/>
      <c r="AKS294" s="1"/>
      <c r="AKT294" s="1"/>
      <c r="AKU294" s="1"/>
      <c r="AKV294" s="1"/>
      <c r="AKW294" s="1"/>
      <c r="AKX294" s="1"/>
      <c r="AKY294" s="1"/>
      <c r="AKZ294" s="1"/>
      <c r="ALA294" s="1"/>
      <c r="ALB294" s="1"/>
      <c r="ALC294" s="1"/>
      <c r="ALD294" s="1"/>
      <c r="ALE294" s="1"/>
      <c r="ALF294" s="1"/>
      <c r="ALG294" s="1"/>
      <c r="ALH294" s="1"/>
      <c r="ALI294" s="1"/>
      <c r="ALJ294" s="1"/>
      <c r="ALK294" s="1"/>
      <c r="ALL294" s="1"/>
      <c r="ALM294" s="1"/>
      <c r="ALN294" s="1"/>
      <c r="ALO294" s="1"/>
      <c r="ALP294" s="1"/>
      <c r="ALQ294" s="1"/>
      <c r="ALR294" s="1"/>
      <c r="ALS294" s="1"/>
      <c r="ALT294" s="1"/>
      <c r="ALU294" s="1"/>
      <c r="ALV294" s="1"/>
      <c r="ALW294" s="1"/>
      <c r="ALX294" s="1"/>
      <c r="ALY294" s="1"/>
      <c r="ALZ294" s="1"/>
      <c r="AMA294" s="1"/>
      <c r="AMB294" s="1"/>
      <c r="AMC294" s="1"/>
      <c r="AMD294" s="1"/>
      <c r="AME294" s="1"/>
      <c r="AMF294" s="1"/>
      <c r="AMG294" s="1"/>
      <c r="AMH294" s="1"/>
      <c r="AMI294" s="1"/>
      <c r="AMJ294" s="1"/>
      <c r="AMK294" s="1"/>
    </row>
    <row r="295" spans="1:1025" s="53" customFormat="1">
      <c r="A295" s="1"/>
      <c r="B295" s="190" t="s">
        <v>1321</v>
      </c>
      <c r="C295" s="191" t="s">
        <v>1296</v>
      </c>
      <c r="D295" s="191">
        <v>6.02</v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  <c r="JL295" s="1"/>
      <c r="JM295" s="1"/>
      <c r="JN295" s="1"/>
      <c r="JO295" s="1"/>
      <c r="JP295" s="1"/>
      <c r="JQ295" s="1"/>
      <c r="JR295" s="1"/>
      <c r="JS295" s="1"/>
      <c r="JT295" s="1"/>
      <c r="JU295" s="1"/>
      <c r="JV295" s="1"/>
      <c r="JW295" s="1"/>
      <c r="JX295" s="1"/>
      <c r="JY295" s="1"/>
      <c r="JZ295" s="1"/>
      <c r="KA295" s="1"/>
      <c r="KB295" s="1"/>
      <c r="KC295" s="1"/>
      <c r="KD295" s="1"/>
      <c r="KE295" s="1"/>
      <c r="KF295" s="1"/>
      <c r="KG295" s="1"/>
      <c r="KH295" s="1"/>
      <c r="KI295" s="1"/>
      <c r="KJ295" s="1"/>
      <c r="KK295" s="1"/>
      <c r="KL295" s="1"/>
      <c r="KM295" s="1"/>
      <c r="KN295" s="1"/>
      <c r="KO295" s="1"/>
      <c r="KP295" s="1"/>
      <c r="KQ295" s="1"/>
      <c r="KR295" s="1"/>
      <c r="KS295" s="1"/>
      <c r="KT295" s="1"/>
      <c r="KU295" s="1"/>
      <c r="KV295" s="1"/>
      <c r="KW295" s="1"/>
      <c r="KX295" s="1"/>
      <c r="KY295" s="1"/>
      <c r="KZ295" s="1"/>
      <c r="LA295" s="1"/>
      <c r="LB295" s="1"/>
      <c r="LC295" s="1"/>
      <c r="LD295" s="1"/>
      <c r="LE295" s="1"/>
      <c r="LF295" s="1"/>
      <c r="LG295" s="1"/>
      <c r="LH295" s="1"/>
      <c r="LI295" s="1"/>
      <c r="LJ295" s="1"/>
      <c r="LK295" s="1"/>
      <c r="LL295" s="1"/>
      <c r="LM295" s="1"/>
      <c r="LN295" s="1"/>
      <c r="LO295" s="1"/>
      <c r="LP295" s="1"/>
      <c r="LQ295" s="1"/>
      <c r="LR295" s="1"/>
      <c r="LS295" s="1"/>
      <c r="LT295" s="1"/>
      <c r="LU295" s="1"/>
      <c r="LV295" s="1"/>
      <c r="LW295" s="1"/>
      <c r="LX295" s="1"/>
      <c r="LY295" s="1"/>
      <c r="LZ295" s="1"/>
      <c r="MA295" s="1"/>
      <c r="MB295" s="1"/>
      <c r="MC295" s="1"/>
      <c r="MD295" s="1"/>
      <c r="ME295" s="1"/>
      <c r="MF295" s="1"/>
      <c r="MG295" s="1"/>
      <c r="MH295" s="1"/>
      <c r="MI295" s="1"/>
      <c r="MJ295" s="1"/>
      <c r="MK295" s="1"/>
      <c r="ML295" s="1"/>
      <c r="MM295" s="1"/>
      <c r="MN295" s="1"/>
      <c r="MO295" s="1"/>
      <c r="MP295" s="1"/>
      <c r="MQ295" s="1"/>
      <c r="MR295" s="1"/>
      <c r="MS295" s="1"/>
      <c r="MT295" s="1"/>
      <c r="MU295" s="1"/>
      <c r="MV295" s="1"/>
      <c r="MW295" s="1"/>
      <c r="MX295" s="1"/>
      <c r="MY295" s="1"/>
      <c r="MZ295" s="1"/>
      <c r="NA295" s="1"/>
      <c r="NB295" s="1"/>
      <c r="NC295" s="1"/>
      <c r="ND295" s="1"/>
      <c r="NE295" s="1"/>
      <c r="NF295" s="1"/>
      <c r="NG295" s="1"/>
      <c r="NH295" s="1"/>
      <c r="NI295" s="1"/>
      <c r="NJ295" s="1"/>
      <c r="NK295" s="1"/>
      <c r="NL295" s="1"/>
      <c r="NM295" s="1"/>
      <c r="NN295" s="1"/>
      <c r="NO295" s="1"/>
      <c r="NP295" s="1"/>
      <c r="NQ295" s="1"/>
      <c r="NR295" s="1"/>
      <c r="NS295" s="1"/>
      <c r="NT295" s="1"/>
      <c r="NU295" s="1"/>
      <c r="NV295" s="1"/>
      <c r="NW295" s="1"/>
      <c r="NX295" s="1"/>
      <c r="NY295" s="1"/>
      <c r="NZ295" s="1"/>
      <c r="OA295" s="1"/>
      <c r="OB295" s="1"/>
      <c r="OC295" s="1"/>
      <c r="OD295" s="1"/>
      <c r="OE295" s="1"/>
      <c r="OF295" s="1"/>
      <c r="OG295" s="1"/>
      <c r="OH295" s="1"/>
      <c r="OI295" s="1"/>
      <c r="OJ295" s="1"/>
      <c r="OK295" s="1"/>
      <c r="OL295" s="1"/>
      <c r="OM295" s="1"/>
      <c r="ON295" s="1"/>
      <c r="OO295" s="1"/>
      <c r="OP295" s="1"/>
      <c r="OQ295" s="1"/>
      <c r="OR295" s="1"/>
      <c r="OS295" s="1"/>
      <c r="OT295" s="1"/>
      <c r="OU295" s="1"/>
      <c r="OV295" s="1"/>
      <c r="OW295" s="1"/>
      <c r="OX295" s="1"/>
      <c r="OY295" s="1"/>
      <c r="OZ295" s="1"/>
      <c r="PA295" s="1"/>
      <c r="PB295" s="1"/>
      <c r="PC295" s="1"/>
      <c r="PD295" s="1"/>
      <c r="PE295" s="1"/>
      <c r="PF295" s="1"/>
      <c r="PG295" s="1"/>
      <c r="PH295" s="1"/>
      <c r="PI295" s="1"/>
      <c r="PJ295" s="1"/>
      <c r="PK295" s="1"/>
      <c r="PL295" s="1"/>
      <c r="PM295" s="1"/>
      <c r="PN295" s="1"/>
      <c r="PO295" s="1"/>
      <c r="PP295" s="1"/>
      <c r="PQ295" s="1"/>
      <c r="PR295" s="1"/>
      <c r="PS295" s="1"/>
      <c r="PT295" s="1"/>
      <c r="PU295" s="1"/>
      <c r="PV295" s="1"/>
      <c r="PW295" s="1"/>
      <c r="PX295" s="1"/>
      <c r="PY295" s="1"/>
      <c r="PZ295" s="1"/>
      <c r="QA295" s="1"/>
      <c r="QB295" s="1"/>
      <c r="QC295" s="1"/>
      <c r="QD295" s="1"/>
      <c r="QE295" s="1"/>
      <c r="QF295" s="1"/>
      <c r="QG295" s="1"/>
      <c r="QH295" s="1"/>
      <c r="QI295" s="1"/>
      <c r="QJ295" s="1"/>
      <c r="QK295" s="1"/>
      <c r="QL295" s="1"/>
      <c r="QM295" s="1"/>
      <c r="QN295" s="1"/>
      <c r="QO295" s="1"/>
      <c r="QP295" s="1"/>
      <c r="QQ295" s="1"/>
      <c r="QR295" s="1"/>
      <c r="QS295" s="1"/>
      <c r="QT295" s="1"/>
      <c r="QU295" s="1"/>
      <c r="QV295" s="1"/>
      <c r="QW295" s="1"/>
      <c r="QX295" s="1"/>
      <c r="QY295" s="1"/>
      <c r="QZ295" s="1"/>
      <c r="RA295" s="1"/>
      <c r="RB295" s="1"/>
      <c r="RC295" s="1"/>
      <c r="RD295" s="1"/>
      <c r="RE295" s="1"/>
      <c r="RF295" s="1"/>
      <c r="RG295" s="1"/>
      <c r="RH295" s="1"/>
      <c r="RI295" s="1"/>
      <c r="RJ295" s="1"/>
      <c r="RK295" s="1"/>
      <c r="RL295" s="1"/>
      <c r="RM295" s="1"/>
      <c r="RN295" s="1"/>
      <c r="RO295" s="1"/>
      <c r="RP295" s="1"/>
      <c r="RQ295" s="1"/>
      <c r="RR295" s="1"/>
      <c r="RS295" s="1"/>
      <c r="RT295" s="1"/>
      <c r="RU295" s="1"/>
      <c r="RV295" s="1"/>
      <c r="RW295" s="1"/>
      <c r="RX295" s="1"/>
      <c r="RY295" s="1"/>
      <c r="RZ295" s="1"/>
      <c r="SA295" s="1"/>
      <c r="SB295" s="1"/>
      <c r="SC295" s="1"/>
      <c r="SD295" s="1"/>
      <c r="SE295" s="1"/>
      <c r="SF295" s="1"/>
      <c r="SG295" s="1"/>
      <c r="SH295" s="1"/>
      <c r="SI295" s="1"/>
      <c r="SJ295" s="1"/>
      <c r="SK295" s="1"/>
      <c r="SL295" s="1"/>
      <c r="SM295" s="1"/>
      <c r="SN295" s="1"/>
      <c r="SO295" s="1"/>
      <c r="SP295" s="1"/>
      <c r="SQ295" s="1"/>
      <c r="SR295" s="1"/>
      <c r="SS295" s="1"/>
      <c r="ST295" s="1"/>
      <c r="SU295" s="1"/>
      <c r="SV295" s="1"/>
      <c r="SW295" s="1"/>
      <c r="SX295" s="1"/>
      <c r="SY295" s="1"/>
      <c r="SZ295" s="1"/>
      <c r="TA295" s="1"/>
      <c r="TB295" s="1"/>
      <c r="TC295" s="1"/>
      <c r="TD295" s="1"/>
      <c r="TE295" s="1"/>
      <c r="TF295" s="1"/>
      <c r="TG295" s="1"/>
      <c r="TH295" s="1"/>
      <c r="TI295" s="1"/>
      <c r="TJ295" s="1"/>
      <c r="TK295" s="1"/>
      <c r="TL295" s="1"/>
      <c r="TM295" s="1"/>
      <c r="TN295" s="1"/>
      <c r="TO295" s="1"/>
      <c r="TP295" s="1"/>
      <c r="TQ295" s="1"/>
      <c r="TR295" s="1"/>
      <c r="TS295" s="1"/>
      <c r="TT295" s="1"/>
      <c r="TU295" s="1"/>
      <c r="TV295" s="1"/>
      <c r="TW295" s="1"/>
      <c r="TX295" s="1"/>
      <c r="TY295" s="1"/>
      <c r="TZ295" s="1"/>
      <c r="UA295" s="1"/>
      <c r="UB295" s="1"/>
      <c r="UC295" s="1"/>
      <c r="UD295" s="1"/>
      <c r="UE295" s="1"/>
      <c r="UF295" s="1"/>
      <c r="UG295" s="1"/>
      <c r="UH295" s="1"/>
      <c r="UI295" s="1"/>
      <c r="UJ295" s="1"/>
      <c r="UK295" s="1"/>
      <c r="UL295" s="1"/>
      <c r="UM295" s="1"/>
      <c r="UN295" s="1"/>
      <c r="UO295" s="1"/>
      <c r="UP295" s="1"/>
      <c r="UQ295" s="1"/>
      <c r="UR295" s="1"/>
      <c r="US295" s="1"/>
      <c r="UT295" s="1"/>
      <c r="UU295" s="1"/>
      <c r="UV295" s="1"/>
      <c r="UW295" s="1"/>
      <c r="UX295" s="1"/>
      <c r="UY295" s="1"/>
      <c r="UZ295" s="1"/>
      <c r="VA295" s="1"/>
      <c r="VB295" s="1"/>
      <c r="VC295" s="1"/>
      <c r="VD295" s="1"/>
      <c r="VE295" s="1"/>
      <c r="VF295" s="1"/>
      <c r="VG295" s="1"/>
      <c r="VH295" s="1"/>
      <c r="VI295" s="1"/>
      <c r="VJ295" s="1"/>
      <c r="VK295" s="1"/>
      <c r="VL295" s="1"/>
      <c r="VM295" s="1"/>
      <c r="VN295" s="1"/>
      <c r="VO295" s="1"/>
      <c r="VP295" s="1"/>
      <c r="VQ295" s="1"/>
      <c r="VR295" s="1"/>
      <c r="VS295" s="1"/>
      <c r="VT295" s="1"/>
      <c r="VU295" s="1"/>
      <c r="VV295" s="1"/>
      <c r="VW295" s="1"/>
      <c r="VX295" s="1"/>
      <c r="VY295" s="1"/>
      <c r="VZ295" s="1"/>
      <c r="WA295" s="1"/>
      <c r="WB295" s="1"/>
      <c r="WC295" s="1"/>
      <c r="WD295" s="1"/>
      <c r="WE295" s="1"/>
      <c r="WF295" s="1"/>
      <c r="WG295" s="1"/>
      <c r="WH295" s="1"/>
      <c r="WI295" s="1"/>
      <c r="WJ295" s="1"/>
      <c r="WK295" s="1"/>
      <c r="WL295" s="1"/>
      <c r="WM295" s="1"/>
      <c r="WN295" s="1"/>
      <c r="WO295" s="1"/>
      <c r="WP295" s="1"/>
      <c r="WQ295" s="1"/>
      <c r="WR295" s="1"/>
      <c r="WS295" s="1"/>
      <c r="WT295" s="1"/>
      <c r="WU295" s="1"/>
      <c r="WV295" s="1"/>
      <c r="WW295" s="1"/>
      <c r="WX295" s="1"/>
      <c r="WY295" s="1"/>
      <c r="WZ295" s="1"/>
      <c r="XA295" s="1"/>
      <c r="XB295" s="1"/>
      <c r="XC295" s="1"/>
      <c r="XD295" s="1"/>
      <c r="XE295" s="1"/>
      <c r="XF295" s="1"/>
      <c r="XG295" s="1"/>
      <c r="XH295" s="1"/>
      <c r="XI295" s="1"/>
      <c r="XJ295" s="1"/>
      <c r="XK295" s="1"/>
      <c r="XL295" s="1"/>
      <c r="XM295" s="1"/>
      <c r="XN295" s="1"/>
      <c r="XO295" s="1"/>
      <c r="XP295" s="1"/>
      <c r="XQ295" s="1"/>
      <c r="XR295" s="1"/>
      <c r="XS295" s="1"/>
      <c r="XT295" s="1"/>
      <c r="XU295" s="1"/>
      <c r="XV295" s="1"/>
      <c r="XW295" s="1"/>
      <c r="XX295" s="1"/>
      <c r="XY295" s="1"/>
      <c r="XZ295" s="1"/>
      <c r="YA295" s="1"/>
      <c r="YB295" s="1"/>
      <c r="YC295" s="1"/>
      <c r="YD295" s="1"/>
      <c r="YE295" s="1"/>
      <c r="YF295" s="1"/>
      <c r="YG295" s="1"/>
      <c r="YH295" s="1"/>
      <c r="YI295" s="1"/>
      <c r="YJ295" s="1"/>
      <c r="YK295" s="1"/>
      <c r="YL295" s="1"/>
      <c r="YM295" s="1"/>
      <c r="YN295" s="1"/>
      <c r="YO295" s="1"/>
      <c r="YP295" s="1"/>
      <c r="YQ295" s="1"/>
      <c r="YR295" s="1"/>
      <c r="YS295" s="1"/>
      <c r="YT295" s="1"/>
      <c r="YU295" s="1"/>
      <c r="YV295" s="1"/>
      <c r="YW295" s="1"/>
      <c r="YX295" s="1"/>
      <c r="YY295" s="1"/>
      <c r="YZ295" s="1"/>
      <c r="ZA295" s="1"/>
      <c r="ZB295" s="1"/>
      <c r="ZC295" s="1"/>
      <c r="ZD295" s="1"/>
      <c r="ZE295" s="1"/>
      <c r="ZF295" s="1"/>
      <c r="ZG295" s="1"/>
      <c r="ZH295" s="1"/>
      <c r="ZI295" s="1"/>
      <c r="ZJ295" s="1"/>
      <c r="ZK295" s="1"/>
      <c r="ZL295" s="1"/>
      <c r="ZM295" s="1"/>
      <c r="ZN295" s="1"/>
      <c r="ZO295" s="1"/>
      <c r="ZP295" s="1"/>
      <c r="ZQ295" s="1"/>
      <c r="ZR295" s="1"/>
      <c r="ZS295" s="1"/>
      <c r="ZT295" s="1"/>
      <c r="ZU295" s="1"/>
      <c r="ZV295" s="1"/>
      <c r="ZW295" s="1"/>
      <c r="ZX295" s="1"/>
      <c r="ZY295" s="1"/>
      <c r="ZZ295" s="1"/>
      <c r="AAA295" s="1"/>
      <c r="AAB295" s="1"/>
      <c r="AAC295" s="1"/>
      <c r="AAD295" s="1"/>
      <c r="AAE295" s="1"/>
      <c r="AAF295" s="1"/>
      <c r="AAG295" s="1"/>
      <c r="AAH295" s="1"/>
      <c r="AAI295" s="1"/>
      <c r="AAJ295" s="1"/>
      <c r="AAK295" s="1"/>
      <c r="AAL295" s="1"/>
      <c r="AAM295" s="1"/>
      <c r="AAN295" s="1"/>
      <c r="AAO295" s="1"/>
      <c r="AAP295" s="1"/>
      <c r="AAQ295" s="1"/>
      <c r="AAR295" s="1"/>
      <c r="AAS295" s="1"/>
      <c r="AAT295" s="1"/>
      <c r="AAU295" s="1"/>
      <c r="AAV295" s="1"/>
      <c r="AAW295" s="1"/>
      <c r="AAX295" s="1"/>
      <c r="AAY295" s="1"/>
      <c r="AAZ295" s="1"/>
      <c r="ABA295" s="1"/>
      <c r="ABB295" s="1"/>
      <c r="ABC295" s="1"/>
      <c r="ABD295" s="1"/>
      <c r="ABE295" s="1"/>
      <c r="ABF295" s="1"/>
      <c r="ABG295" s="1"/>
      <c r="ABH295" s="1"/>
      <c r="ABI295" s="1"/>
      <c r="ABJ295" s="1"/>
      <c r="ABK295" s="1"/>
      <c r="ABL295" s="1"/>
      <c r="ABM295" s="1"/>
      <c r="ABN295" s="1"/>
      <c r="ABO295" s="1"/>
      <c r="ABP295" s="1"/>
      <c r="ABQ295" s="1"/>
      <c r="ABR295" s="1"/>
      <c r="ABS295" s="1"/>
      <c r="ABT295" s="1"/>
      <c r="ABU295" s="1"/>
      <c r="ABV295" s="1"/>
      <c r="ABW295" s="1"/>
      <c r="ABX295" s="1"/>
      <c r="ABY295" s="1"/>
      <c r="ABZ295" s="1"/>
      <c r="ACA295" s="1"/>
      <c r="ACB295" s="1"/>
      <c r="ACC295" s="1"/>
      <c r="ACD295" s="1"/>
      <c r="ACE295" s="1"/>
      <c r="ACF295" s="1"/>
      <c r="ACG295" s="1"/>
      <c r="ACH295" s="1"/>
      <c r="ACI295" s="1"/>
      <c r="ACJ295" s="1"/>
      <c r="ACK295" s="1"/>
      <c r="ACL295" s="1"/>
      <c r="ACM295" s="1"/>
      <c r="ACN295" s="1"/>
      <c r="ACO295" s="1"/>
      <c r="ACP295" s="1"/>
      <c r="ACQ295" s="1"/>
      <c r="ACR295" s="1"/>
      <c r="ACS295" s="1"/>
      <c r="ACT295" s="1"/>
      <c r="ACU295" s="1"/>
      <c r="ACV295" s="1"/>
      <c r="ACW295" s="1"/>
      <c r="ACX295" s="1"/>
      <c r="ACY295" s="1"/>
      <c r="ACZ295" s="1"/>
      <c r="ADA295" s="1"/>
      <c r="ADB295" s="1"/>
      <c r="ADC295" s="1"/>
      <c r="ADD295" s="1"/>
      <c r="ADE295" s="1"/>
      <c r="ADF295" s="1"/>
      <c r="ADG295" s="1"/>
      <c r="ADH295" s="1"/>
      <c r="ADI295" s="1"/>
      <c r="ADJ295" s="1"/>
      <c r="ADK295" s="1"/>
      <c r="ADL295" s="1"/>
      <c r="ADM295" s="1"/>
      <c r="ADN295" s="1"/>
      <c r="ADO295" s="1"/>
      <c r="ADP295" s="1"/>
      <c r="ADQ295" s="1"/>
      <c r="ADR295" s="1"/>
      <c r="ADS295" s="1"/>
      <c r="ADT295" s="1"/>
      <c r="ADU295" s="1"/>
      <c r="ADV295" s="1"/>
      <c r="ADW295" s="1"/>
      <c r="ADX295" s="1"/>
      <c r="ADY295" s="1"/>
      <c r="ADZ295" s="1"/>
      <c r="AEA295" s="1"/>
      <c r="AEB295" s="1"/>
      <c r="AEC295" s="1"/>
      <c r="AED295" s="1"/>
      <c r="AEE295" s="1"/>
      <c r="AEF295" s="1"/>
      <c r="AEG295" s="1"/>
      <c r="AEH295" s="1"/>
      <c r="AEI295" s="1"/>
      <c r="AEJ295" s="1"/>
      <c r="AEK295" s="1"/>
      <c r="AEL295" s="1"/>
      <c r="AEM295" s="1"/>
      <c r="AEN295" s="1"/>
      <c r="AEO295" s="1"/>
      <c r="AEP295" s="1"/>
      <c r="AEQ295" s="1"/>
      <c r="AER295" s="1"/>
      <c r="AES295" s="1"/>
      <c r="AET295" s="1"/>
      <c r="AEU295" s="1"/>
      <c r="AEV295" s="1"/>
      <c r="AEW295" s="1"/>
      <c r="AEX295" s="1"/>
      <c r="AEY295" s="1"/>
      <c r="AEZ295" s="1"/>
      <c r="AFA295" s="1"/>
      <c r="AFB295" s="1"/>
      <c r="AFC295" s="1"/>
      <c r="AFD295" s="1"/>
      <c r="AFE295" s="1"/>
      <c r="AFF295" s="1"/>
      <c r="AFG295" s="1"/>
      <c r="AFH295" s="1"/>
      <c r="AFI295" s="1"/>
      <c r="AFJ295" s="1"/>
      <c r="AFK295" s="1"/>
      <c r="AFL295" s="1"/>
      <c r="AFM295" s="1"/>
      <c r="AFN295" s="1"/>
      <c r="AFO295" s="1"/>
      <c r="AFP295" s="1"/>
      <c r="AFQ295" s="1"/>
      <c r="AFR295" s="1"/>
      <c r="AFS295" s="1"/>
      <c r="AFT295" s="1"/>
      <c r="AFU295" s="1"/>
      <c r="AFV295" s="1"/>
      <c r="AFW295" s="1"/>
      <c r="AFX295" s="1"/>
      <c r="AFY295" s="1"/>
      <c r="AFZ295" s="1"/>
      <c r="AGA295" s="1"/>
      <c r="AGB295" s="1"/>
      <c r="AGC295" s="1"/>
      <c r="AGD295" s="1"/>
      <c r="AGE295" s="1"/>
      <c r="AGF295" s="1"/>
      <c r="AGG295" s="1"/>
      <c r="AGH295" s="1"/>
      <c r="AGI295" s="1"/>
      <c r="AGJ295" s="1"/>
      <c r="AGK295" s="1"/>
      <c r="AGL295" s="1"/>
      <c r="AGM295" s="1"/>
      <c r="AGN295" s="1"/>
      <c r="AGO295" s="1"/>
      <c r="AGP295" s="1"/>
      <c r="AGQ295" s="1"/>
      <c r="AGR295" s="1"/>
      <c r="AGS295" s="1"/>
      <c r="AGT295" s="1"/>
      <c r="AGU295" s="1"/>
      <c r="AGV295" s="1"/>
      <c r="AGW295" s="1"/>
      <c r="AGX295" s="1"/>
      <c r="AGY295" s="1"/>
      <c r="AGZ295" s="1"/>
      <c r="AHA295" s="1"/>
      <c r="AHB295" s="1"/>
      <c r="AHC295" s="1"/>
      <c r="AHD295" s="1"/>
      <c r="AHE295" s="1"/>
      <c r="AHF295" s="1"/>
      <c r="AHG295" s="1"/>
      <c r="AHH295" s="1"/>
      <c r="AHI295" s="1"/>
      <c r="AHJ295" s="1"/>
      <c r="AHK295" s="1"/>
      <c r="AHL295" s="1"/>
      <c r="AHM295" s="1"/>
      <c r="AHN295" s="1"/>
      <c r="AHO295" s="1"/>
      <c r="AHP295" s="1"/>
      <c r="AHQ295" s="1"/>
      <c r="AHR295" s="1"/>
      <c r="AHS295" s="1"/>
      <c r="AHT295" s="1"/>
      <c r="AHU295" s="1"/>
      <c r="AHV295" s="1"/>
      <c r="AHW295" s="1"/>
      <c r="AHX295" s="1"/>
      <c r="AHY295" s="1"/>
      <c r="AHZ295" s="1"/>
      <c r="AIA295" s="1"/>
      <c r="AIB295" s="1"/>
      <c r="AIC295" s="1"/>
      <c r="AID295" s="1"/>
      <c r="AIE295" s="1"/>
      <c r="AIF295" s="1"/>
      <c r="AIG295" s="1"/>
      <c r="AIH295" s="1"/>
      <c r="AII295" s="1"/>
      <c r="AIJ295" s="1"/>
      <c r="AIK295" s="1"/>
      <c r="AIL295" s="1"/>
      <c r="AIM295" s="1"/>
      <c r="AIN295" s="1"/>
      <c r="AIO295" s="1"/>
      <c r="AIP295" s="1"/>
      <c r="AIQ295" s="1"/>
      <c r="AIR295" s="1"/>
      <c r="AIS295" s="1"/>
      <c r="AIT295" s="1"/>
      <c r="AIU295" s="1"/>
      <c r="AIV295" s="1"/>
      <c r="AIW295" s="1"/>
      <c r="AIX295" s="1"/>
      <c r="AIY295" s="1"/>
      <c r="AIZ295" s="1"/>
      <c r="AJA295" s="1"/>
      <c r="AJB295" s="1"/>
      <c r="AJC295" s="1"/>
      <c r="AJD295" s="1"/>
      <c r="AJE295" s="1"/>
      <c r="AJF295" s="1"/>
      <c r="AJG295" s="1"/>
      <c r="AJH295" s="1"/>
      <c r="AJI295" s="1"/>
      <c r="AJJ295" s="1"/>
      <c r="AJK295" s="1"/>
      <c r="AJL295" s="1"/>
      <c r="AJM295" s="1"/>
      <c r="AJN295" s="1"/>
      <c r="AJO295" s="1"/>
      <c r="AJP295" s="1"/>
      <c r="AJQ295" s="1"/>
      <c r="AJR295" s="1"/>
      <c r="AJS295" s="1"/>
      <c r="AJT295" s="1"/>
      <c r="AJU295" s="1"/>
      <c r="AJV295" s="1"/>
      <c r="AJW295" s="1"/>
      <c r="AJX295" s="1"/>
      <c r="AJY295" s="1"/>
      <c r="AJZ295" s="1"/>
      <c r="AKA295" s="1"/>
      <c r="AKB295" s="1"/>
      <c r="AKC295" s="1"/>
      <c r="AKD295" s="1"/>
      <c r="AKE295" s="1"/>
      <c r="AKF295" s="1"/>
      <c r="AKG295" s="1"/>
      <c r="AKH295" s="1"/>
      <c r="AKI295" s="1"/>
      <c r="AKJ295" s="1"/>
      <c r="AKK295" s="1"/>
      <c r="AKL295" s="1"/>
      <c r="AKM295" s="1"/>
      <c r="AKN295" s="1"/>
      <c r="AKO295" s="1"/>
      <c r="AKP295" s="1"/>
      <c r="AKQ295" s="1"/>
      <c r="AKR295" s="1"/>
      <c r="AKS295" s="1"/>
      <c r="AKT295" s="1"/>
      <c r="AKU295" s="1"/>
      <c r="AKV295" s="1"/>
      <c r="AKW295" s="1"/>
      <c r="AKX295" s="1"/>
      <c r="AKY295" s="1"/>
      <c r="AKZ295" s="1"/>
      <c r="ALA295" s="1"/>
      <c r="ALB295" s="1"/>
      <c r="ALC295" s="1"/>
      <c r="ALD295" s="1"/>
      <c r="ALE295" s="1"/>
      <c r="ALF295" s="1"/>
      <c r="ALG295" s="1"/>
      <c r="ALH295" s="1"/>
      <c r="ALI295" s="1"/>
      <c r="ALJ295" s="1"/>
      <c r="ALK295" s="1"/>
      <c r="ALL295" s="1"/>
      <c r="ALM295" s="1"/>
      <c r="ALN295" s="1"/>
      <c r="ALO295" s="1"/>
      <c r="ALP295" s="1"/>
      <c r="ALQ295" s="1"/>
      <c r="ALR295" s="1"/>
      <c r="ALS295" s="1"/>
      <c r="ALT295" s="1"/>
      <c r="ALU295" s="1"/>
      <c r="ALV295" s="1"/>
      <c r="ALW295" s="1"/>
      <c r="ALX295" s="1"/>
      <c r="ALY295" s="1"/>
      <c r="ALZ295" s="1"/>
      <c r="AMA295" s="1"/>
      <c r="AMB295" s="1"/>
      <c r="AMC295" s="1"/>
      <c r="AMD295" s="1"/>
      <c r="AME295" s="1"/>
      <c r="AMF295" s="1"/>
      <c r="AMG295" s="1"/>
      <c r="AMH295" s="1"/>
      <c r="AMI295" s="1"/>
      <c r="AMJ295" s="1"/>
      <c r="AMK295" s="1"/>
    </row>
    <row r="296" spans="1:1025" s="53" customFormat="1">
      <c r="A296" s="1"/>
      <c r="B296" s="190">
        <v>157</v>
      </c>
      <c r="C296" s="191" t="s">
        <v>1322</v>
      </c>
      <c r="D296" s="191">
        <v>11.21</v>
      </c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  <c r="JL296" s="1"/>
      <c r="JM296" s="1"/>
      <c r="JN296" s="1"/>
      <c r="JO296" s="1"/>
      <c r="JP296" s="1"/>
      <c r="JQ296" s="1"/>
      <c r="JR296" s="1"/>
      <c r="JS296" s="1"/>
      <c r="JT296" s="1"/>
      <c r="JU296" s="1"/>
      <c r="JV296" s="1"/>
      <c r="JW296" s="1"/>
      <c r="JX296" s="1"/>
      <c r="JY296" s="1"/>
      <c r="JZ296" s="1"/>
      <c r="KA296" s="1"/>
      <c r="KB296" s="1"/>
      <c r="KC296" s="1"/>
      <c r="KD296" s="1"/>
      <c r="KE296" s="1"/>
      <c r="KF296" s="1"/>
      <c r="KG296" s="1"/>
      <c r="KH296" s="1"/>
      <c r="KI296" s="1"/>
      <c r="KJ296" s="1"/>
      <c r="KK296" s="1"/>
      <c r="KL296" s="1"/>
      <c r="KM296" s="1"/>
      <c r="KN296" s="1"/>
      <c r="KO296" s="1"/>
      <c r="KP296" s="1"/>
      <c r="KQ296" s="1"/>
      <c r="KR296" s="1"/>
      <c r="KS296" s="1"/>
      <c r="KT296" s="1"/>
      <c r="KU296" s="1"/>
      <c r="KV296" s="1"/>
      <c r="KW296" s="1"/>
      <c r="KX296" s="1"/>
      <c r="KY296" s="1"/>
      <c r="KZ296" s="1"/>
      <c r="LA296" s="1"/>
      <c r="LB296" s="1"/>
      <c r="LC296" s="1"/>
      <c r="LD296" s="1"/>
      <c r="LE296" s="1"/>
      <c r="LF296" s="1"/>
      <c r="LG296" s="1"/>
      <c r="LH296" s="1"/>
      <c r="LI296" s="1"/>
      <c r="LJ296" s="1"/>
      <c r="LK296" s="1"/>
      <c r="LL296" s="1"/>
      <c r="LM296" s="1"/>
      <c r="LN296" s="1"/>
      <c r="LO296" s="1"/>
      <c r="LP296" s="1"/>
      <c r="LQ296" s="1"/>
      <c r="LR296" s="1"/>
      <c r="LS296" s="1"/>
      <c r="LT296" s="1"/>
      <c r="LU296" s="1"/>
      <c r="LV296" s="1"/>
      <c r="LW296" s="1"/>
      <c r="LX296" s="1"/>
      <c r="LY296" s="1"/>
      <c r="LZ296" s="1"/>
      <c r="MA296" s="1"/>
      <c r="MB296" s="1"/>
      <c r="MC296" s="1"/>
      <c r="MD296" s="1"/>
      <c r="ME296" s="1"/>
      <c r="MF296" s="1"/>
      <c r="MG296" s="1"/>
      <c r="MH296" s="1"/>
      <c r="MI296" s="1"/>
      <c r="MJ296" s="1"/>
      <c r="MK296" s="1"/>
      <c r="ML296" s="1"/>
      <c r="MM296" s="1"/>
      <c r="MN296" s="1"/>
      <c r="MO296" s="1"/>
      <c r="MP296" s="1"/>
      <c r="MQ296" s="1"/>
      <c r="MR296" s="1"/>
      <c r="MS296" s="1"/>
      <c r="MT296" s="1"/>
      <c r="MU296" s="1"/>
      <c r="MV296" s="1"/>
      <c r="MW296" s="1"/>
      <c r="MX296" s="1"/>
      <c r="MY296" s="1"/>
      <c r="MZ296" s="1"/>
      <c r="NA296" s="1"/>
      <c r="NB296" s="1"/>
      <c r="NC296" s="1"/>
      <c r="ND296" s="1"/>
      <c r="NE296" s="1"/>
      <c r="NF296" s="1"/>
      <c r="NG296" s="1"/>
      <c r="NH296" s="1"/>
      <c r="NI296" s="1"/>
      <c r="NJ296" s="1"/>
      <c r="NK296" s="1"/>
      <c r="NL296" s="1"/>
      <c r="NM296" s="1"/>
      <c r="NN296" s="1"/>
      <c r="NO296" s="1"/>
      <c r="NP296" s="1"/>
      <c r="NQ296" s="1"/>
      <c r="NR296" s="1"/>
      <c r="NS296" s="1"/>
      <c r="NT296" s="1"/>
      <c r="NU296" s="1"/>
      <c r="NV296" s="1"/>
      <c r="NW296" s="1"/>
      <c r="NX296" s="1"/>
      <c r="NY296" s="1"/>
      <c r="NZ296" s="1"/>
      <c r="OA296" s="1"/>
      <c r="OB296" s="1"/>
      <c r="OC296" s="1"/>
      <c r="OD296" s="1"/>
      <c r="OE296" s="1"/>
      <c r="OF296" s="1"/>
      <c r="OG296" s="1"/>
      <c r="OH296" s="1"/>
      <c r="OI296" s="1"/>
      <c r="OJ296" s="1"/>
      <c r="OK296" s="1"/>
      <c r="OL296" s="1"/>
      <c r="OM296" s="1"/>
      <c r="ON296" s="1"/>
      <c r="OO296" s="1"/>
      <c r="OP296" s="1"/>
      <c r="OQ296" s="1"/>
      <c r="OR296" s="1"/>
      <c r="OS296" s="1"/>
      <c r="OT296" s="1"/>
      <c r="OU296" s="1"/>
      <c r="OV296" s="1"/>
      <c r="OW296" s="1"/>
      <c r="OX296" s="1"/>
      <c r="OY296" s="1"/>
      <c r="OZ296" s="1"/>
      <c r="PA296" s="1"/>
      <c r="PB296" s="1"/>
      <c r="PC296" s="1"/>
      <c r="PD296" s="1"/>
      <c r="PE296" s="1"/>
      <c r="PF296" s="1"/>
      <c r="PG296" s="1"/>
      <c r="PH296" s="1"/>
      <c r="PI296" s="1"/>
      <c r="PJ296" s="1"/>
      <c r="PK296" s="1"/>
      <c r="PL296" s="1"/>
      <c r="PM296" s="1"/>
      <c r="PN296" s="1"/>
      <c r="PO296" s="1"/>
      <c r="PP296" s="1"/>
      <c r="PQ296" s="1"/>
      <c r="PR296" s="1"/>
      <c r="PS296" s="1"/>
      <c r="PT296" s="1"/>
      <c r="PU296" s="1"/>
      <c r="PV296" s="1"/>
      <c r="PW296" s="1"/>
      <c r="PX296" s="1"/>
      <c r="PY296" s="1"/>
      <c r="PZ296" s="1"/>
      <c r="QA296" s="1"/>
      <c r="QB296" s="1"/>
      <c r="QC296" s="1"/>
      <c r="QD296" s="1"/>
      <c r="QE296" s="1"/>
      <c r="QF296" s="1"/>
      <c r="QG296" s="1"/>
      <c r="QH296" s="1"/>
      <c r="QI296" s="1"/>
      <c r="QJ296" s="1"/>
      <c r="QK296" s="1"/>
      <c r="QL296" s="1"/>
      <c r="QM296" s="1"/>
      <c r="QN296" s="1"/>
      <c r="QO296" s="1"/>
      <c r="QP296" s="1"/>
      <c r="QQ296" s="1"/>
      <c r="QR296" s="1"/>
      <c r="QS296" s="1"/>
      <c r="QT296" s="1"/>
      <c r="QU296" s="1"/>
      <c r="QV296" s="1"/>
      <c r="QW296" s="1"/>
      <c r="QX296" s="1"/>
      <c r="QY296" s="1"/>
      <c r="QZ296" s="1"/>
      <c r="RA296" s="1"/>
      <c r="RB296" s="1"/>
      <c r="RC296" s="1"/>
      <c r="RD296" s="1"/>
      <c r="RE296" s="1"/>
      <c r="RF296" s="1"/>
      <c r="RG296" s="1"/>
      <c r="RH296" s="1"/>
      <c r="RI296" s="1"/>
      <c r="RJ296" s="1"/>
      <c r="RK296" s="1"/>
      <c r="RL296" s="1"/>
      <c r="RM296" s="1"/>
      <c r="RN296" s="1"/>
      <c r="RO296" s="1"/>
      <c r="RP296" s="1"/>
      <c r="RQ296" s="1"/>
      <c r="RR296" s="1"/>
      <c r="RS296" s="1"/>
      <c r="RT296" s="1"/>
      <c r="RU296" s="1"/>
      <c r="RV296" s="1"/>
      <c r="RW296" s="1"/>
      <c r="RX296" s="1"/>
      <c r="RY296" s="1"/>
      <c r="RZ296" s="1"/>
      <c r="SA296" s="1"/>
      <c r="SB296" s="1"/>
      <c r="SC296" s="1"/>
      <c r="SD296" s="1"/>
      <c r="SE296" s="1"/>
      <c r="SF296" s="1"/>
      <c r="SG296" s="1"/>
      <c r="SH296" s="1"/>
      <c r="SI296" s="1"/>
      <c r="SJ296" s="1"/>
      <c r="SK296" s="1"/>
      <c r="SL296" s="1"/>
      <c r="SM296" s="1"/>
      <c r="SN296" s="1"/>
      <c r="SO296" s="1"/>
      <c r="SP296" s="1"/>
      <c r="SQ296" s="1"/>
      <c r="SR296" s="1"/>
      <c r="SS296" s="1"/>
      <c r="ST296" s="1"/>
      <c r="SU296" s="1"/>
      <c r="SV296" s="1"/>
      <c r="SW296" s="1"/>
      <c r="SX296" s="1"/>
      <c r="SY296" s="1"/>
      <c r="SZ296" s="1"/>
      <c r="TA296" s="1"/>
      <c r="TB296" s="1"/>
      <c r="TC296" s="1"/>
      <c r="TD296" s="1"/>
      <c r="TE296" s="1"/>
      <c r="TF296" s="1"/>
      <c r="TG296" s="1"/>
      <c r="TH296" s="1"/>
      <c r="TI296" s="1"/>
      <c r="TJ296" s="1"/>
      <c r="TK296" s="1"/>
      <c r="TL296" s="1"/>
      <c r="TM296" s="1"/>
      <c r="TN296" s="1"/>
      <c r="TO296" s="1"/>
      <c r="TP296" s="1"/>
      <c r="TQ296" s="1"/>
      <c r="TR296" s="1"/>
      <c r="TS296" s="1"/>
      <c r="TT296" s="1"/>
      <c r="TU296" s="1"/>
      <c r="TV296" s="1"/>
      <c r="TW296" s="1"/>
      <c r="TX296" s="1"/>
      <c r="TY296" s="1"/>
      <c r="TZ296" s="1"/>
      <c r="UA296" s="1"/>
      <c r="UB296" s="1"/>
      <c r="UC296" s="1"/>
      <c r="UD296" s="1"/>
      <c r="UE296" s="1"/>
      <c r="UF296" s="1"/>
      <c r="UG296" s="1"/>
      <c r="UH296" s="1"/>
      <c r="UI296" s="1"/>
      <c r="UJ296" s="1"/>
      <c r="UK296" s="1"/>
      <c r="UL296" s="1"/>
      <c r="UM296" s="1"/>
      <c r="UN296" s="1"/>
      <c r="UO296" s="1"/>
      <c r="UP296" s="1"/>
      <c r="UQ296" s="1"/>
      <c r="UR296" s="1"/>
      <c r="US296" s="1"/>
      <c r="UT296" s="1"/>
      <c r="UU296" s="1"/>
      <c r="UV296" s="1"/>
      <c r="UW296" s="1"/>
      <c r="UX296" s="1"/>
      <c r="UY296" s="1"/>
      <c r="UZ296" s="1"/>
      <c r="VA296" s="1"/>
      <c r="VB296" s="1"/>
      <c r="VC296" s="1"/>
      <c r="VD296" s="1"/>
      <c r="VE296" s="1"/>
      <c r="VF296" s="1"/>
      <c r="VG296" s="1"/>
      <c r="VH296" s="1"/>
      <c r="VI296" s="1"/>
      <c r="VJ296" s="1"/>
      <c r="VK296" s="1"/>
      <c r="VL296" s="1"/>
      <c r="VM296" s="1"/>
      <c r="VN296" s="1"/>
      <c r="VO296" s="1"/>
      <c r="VP296" s="1"/>
      <c r="VQ296" s="1"/>
      <c r="VR296" s="1"/>
      <c r="VS296" s="1"/>
      <c r="VT296" s="1"/>
      <c r="VU296" s="1"/>
      <c r="VV296" s="1"/>
      <c r="VW296" s="1"/>
      <c r="VX296" s="1"/>
      <c r="VY296" s="1"/>
      <c r="VZ296" s="1"/>
      <c r="WA296" s="1"/>
      <c r="WB296" s="1"/>
      <c r="WC296" s="1"/>
      <c r="WD296" s="1"/>
      <c r="WE296" s="1"/>
      <c r="WF296" s="1"/>
      <c r="WG296" s="1"/>
      <c r="WH296" s="1"/>
      <c r="WI296" s="1"/>
      <c r="WJ296" s="1"/>
      <c r="WK296" s="1"/>
      <c r="WL296" s="1"/>
      <c r="WM296" s="1"/>
      <c r="WN296" s="1"/>
      <c r="WO296" s="1"/>
      <c r="WP296" s="1"/>
      <c r="WQ296" s="1"/>
      <c r="WR296" s="1"/>
      <c r="WS296" s="1"/>
      <c r="WT296" s="1"/>
      <c r="WU296" s="1"/>
      <c r="WV296" s="1"/>
      <c r="WW296" s="1"/>
      <c r="WX296" s="1"/>
      <c r="WY296" s="1"/>
      <c r="WZ296" s="1"/>
      <c r="XA296" s="1"/>
      <c r="XB296" s="1"/>
      <c r="XC296" s="1"/>
      <c r="XD296" s="1"/>
      <c r="XE296" s="1"/>
      <c r="XF296" s="1"/>
      <c r="XG296" s="1"/>
      <c r="XH296" s="1"/>
      <c r="XI296" s="1"/>
      <c r="XJ296" s="1"/>
      <c r="XK296" s="1"/>
      <c r="XL296" s="1"/>
      <c r="XM296" s="1"/>
      <c r="XN296" s="1"/>
      <c r="XO296" s="1"/>
      <c r="XP296" s="1"/>
      <c r="XQ296" s="1"/>
      <c r="XR296" s="1"/>
      <c r="XS296" s="1"/>
      <c r="XT296" s="1"/>
      <c r="XU296" s="1"/>
      <c r="XV296" s="1"/>
      <c r="XW296" s="1"/>
      <c r="XX296" s="1"/>
      <c r="XY296" s="1"/>
      <c r="XZ296" s="1"/>
      <c r="YA296" s="1"/>
      <c r="YB296" s="1"/>
      <c r="YC296" s="1"/>
      <c r="YD296" s="1"/>
      <c r="YE296" s="1"/>
      <c r="YF296" s="1"/>
      <c r="YG296" s="1"/>
      <c r="YH296" s="1"/>
      <c r="YI296" s="1"/>
      <c r="YJ296" s="1"/>
      <c r="YK296" s="1"/>
      <c r="YL296" s="1"/>
      <c r="YM296" s="1"/>
      <c r="YN296" s="1"/>
      <c r="YO296" s="1"/>
      <c r="YP296" s="1"/>
      <c r="YQ296" s="1"/>
      <c r="YR296" s="1"/>
      <c r="YS296" s="1"/>
      <c r="YT296" s="1"/>
      <c r="YU296" s="1"/>
      <c r="YV296" s="1"/>
      <c r="YW296" s="1"/>
      <c r="YX296" s="1"/>
      <c r="YY296" s="1"/>
      <c r="YZ296" s="1"/>
      <c r="ZA296" s="1"/>
      <c r="ZB296" s="1"/>
      <c r="ZC296" s="1"/>
      <c r="ZD296" s="1"/>
      <c r="ZE296" s="1"/>
      <c r="ZF296" s="1"/>
      <c r="ZG296" s="1"/>
      <c r="ZH296" s="1"/>
      <c r="ZI296" s="1"/>
      <c r="ZJ296" s="1"/>
      <c r="ZK296" s="1"/>
      <c r="ZL296" s="1"/>
      <c r="ZM296" s="1"/>
      <c r="ZN296" s="1"/>
      <c r="ZO296" s="1"/>
      <c r="ZP296" s="1"/>
      <c r="ZQ296" s="1"/>
      <c r="ZR296" s="1"/>
      <c r="ZS296" s="1"/>
      <c r="ZT296" s="1"/>
      <c r="ZU296" s="1"/>
      <c r="ZV296" s="1"/>
      <c r="ZW296" s="1"/>
      <c r="ZX296" s="1"/>
      <c r="ZY296" s="1"/>
      <c r="ZZ296" s="1"/>
      <c r="AAA296" s="1"/>
      <c r="AAB296" s="1"/>
      <c r="AAC296" s="1"/>
      <c r="AAD296" s="1"/>
      <c r="AAE296" s="1"/>
      <c r="AAF296" s="1"/>
      <c r="AAG296" s="1"/>
      <c r="AAH296" s="1"/>
      <c r="AAI296" s="1"/>
      <c r="AAJ296" s="1"/>
      <c r="AAK296" s="1"/>
      <c r="AAL296" s="1"/>
      <c r="AAM296" s="1"/>
      <c r="AAN296" s="1"/>
      <c r="AAO296" s="1"/>
      <c r="AAP296" s="1"/>
      <c r="AAQ296" s="1"/>
      <c r="AAR296" s="1"/>
      <c r="AAS296" s="1"/>
      <c r="AAT296" s="1"/>
      <c r="AAU296" s="1"/>
      <c r="AAV296" s="1"/>
      <c r="AAW296" s="1"/>
      <c r="AAX296" s="1"/>
      <c r="AAY296" s="1"/>
      <c r="AAZ296" s="1"/>
      <c r="ABA296" s="1"/>
      <c r="ABB296" s="1"/>
      <c r="ABC296" s="1"/>
      <c r="ABD296" s="1"/>
      <c r="ABE296" s="1"/>
      <c r="ABF296" s="1"/>
      <c r="ABG296" s="1"/>
      <c r="ABH296" s="1"/>
      <c r="ABI296" s="1"/>
      <c r="ABJ296" s="1"/>
      <c r="ABK296" s="1"/>
      <c r="ABL296" s="1"/>
      <c r="ABM296" s="1"/>
      <c r="ABN296" s="1"/>
      <c r="ABO296" s="1"/>
      <c r="ABP296" s="1"/>
      <c r="ABQ296" s="1"/>
      <c r="ABR296" s="1"/>
      <c r="ABS296" s="1"/>
      <c r="ABT296" s="1"/>
      <c r="ABU296" s="1"/>
      <c r="ABV296" s="1"/>
      <c r="ABW296" s="1"/>
      <c r="ABX296" s="1"/>
      <c r="ABY296" s="1"/>
      <c r="ABZ296" s="1"/>
      <c r="ACA296" s="1"/>
      <c r="ACB296" s="1"/>
      <c r="ACC296" s="1"/>
      <c r="ACD296" s="1"/>
      <c r="ACE296" s="1"/>
      <c r="ACF296" s="1"/>
      <c r="ACG296" s="1"/>
      <c r="ACH296" s="1"/>
      <c r="ACI296" s="1"/>
      <c r="ACJ296" s="1"/>
      <c r="ACK296" s="1"/>
      <c r="ACL296" s="1"/>
      <c r="ACM296" s="1"/>
      <c r="ACN296" s="1"/>
      <c r="ACO296" s="1"/>
      <c r="ACP296" s="1"/>
      <c r="ACQ296" s="1"/>
      <c r="ACR296" s="1"/>
      <c r="ACS296" s="1"/>
      <c r="ACT296" s="1"/>
      <c r="ACU296" s="1"/>
      <c r="ACV296" s="1"/>
      <c r="ACW296" s="1"/>
      <c r="ACX296" s="1"/>
      <c r="ACY296" s="1"/>
      <c r="ACZ296" s="1"/>
      <c r="ADA296" s="1"/>
      <c r="ADB296" s="1"/>
      <c r="ADC296" s="1"/>
      <c r="ADD296" s="1"/>
      <c r="ADE296" s="1"/>
      <c r="ADF296" s="1"/>
      <c r="ADG296" s="1"/>
      <c r="ADH296" s="1"/>
      <c r="ADI296" s="1"/>
      <c r="ADJ296" s="1"/>
      <c r="ADK296" s="1"/>
      <c r="ADL296" s="1"/>
      <c r="ADM296" s="1"/>
      <c r="ADN296" s="1"/>
      <c r="ADO296" s="1"/>
      <c r="ADP296" s="1"/>
      <c r="ADQ296" s="1"/>
      <c r="ADR296" s="1"/>
      <c r="ADS296" s="1"/>
      <c r="ADT296" s="1"/>
      <c r="ADU296" s="1"/>
      <c r="ADV296" s="1"/>
      <c r="ADW296" s="1"/>
      <c r="ADX296" s="1"/>
      <c r="ADY296" s="1"/>
      <c r="ADZ296" s="1"/>
      <c r="AEA296" s="1"/>
      <c r="AEB296" s="1"/>
      <c r="AEC296" s="1"/>
      <c r="AED296" s="1"/>
      <c r="AEE296" s="1"/>
      <c r="AEF296" s="1"/>
      <c r="AEG296" s="1"/>
      <c r="AEH296" s="1"/>
      <c r="AEI296" s="1"/>
      <c r="AEJ296" s="1"/>
      <c r="AEK296" s="1"/>
      <c r="AEL296" s="1"/>
      <c r="AEM296" s="1"/>
      <c r="AEN296" s="1"/>
      <c r="AEO296" s="1"/>
      <c r="AEP296" s="1"/>
      <c r="AEQ296" s="1"/>
      <c r="AER296" s="1"/>
      <c r="AES296" s="1"/>
      <c r="AET296" s="1"/>
      <c r="AEU296" s="1"/>
      <c r="AEV296" s="1"/>
      <c r="AEW296" s="1"/>
      <c r="AEX296" s="1"/>
      <c r="AEY296" s="1"/>
      <c r="AEZ296" s="1"/>
      <c r="AFA296" s="1"/>
      <c r="AFB296" s="1"/>
      <c r="AFC296" s="1"/>
      <c r="AFD296" s="1"/>
      <c r="AFE296" s="1"/>
      <c r="AFF296" s="1"/>
      <c r="AFG296" s="1"/>
      <c r="AFH296" s="1"/>
      <c r="AFI296" s="1"/>
      <c r="AFJ296" s="1"/>
      <c r="AFK296" s="1"/>
      <c r="AFL296" s="1"/>
      <c r="AFM296" s="1"/>
      <c r="AFN296" s="1"/>
      <c r="AFO296" s="1"/>
      <c r="AFP296" s="1"/>
      <c r="AFQ296" s="1"/>
      <c r="AFR296" s="1"/>
      <c r="AFS296" s="1"/>
      <c r="AFT296" s="1"/>
      <c r="AFU296" s="1"/>
      <c r="AFV296" s="1"/>
      <c r="AFW296" s="1"/>
      <c r="AFX296" s="1"/>
      <c r="AFY296" s="1"/>
      <c r="AFZ296" s="1"/>
      <c r="AGA296" s="1"/>
      <c r="AGB296" s="1"/>
      <c r="AGC296" s="1"/>
      <c r="AGD296" s="1"/>
      <c r="AGE296" s="1"/>
      <c r="AGF296" s="1"/>
      <c r="AGG296" s="1"/>
      <c r="AGH296" s="1"/>
      <c r="AGI296" s="1"/>
      <c r="AGJ296" s="1"/>
      <c r="AGK296" s="1"/>
      <c r="AGL296" s="1"/>
      <c r="AGM296" s="1"/>
      <c r="AGN296" s="1"/>
      <c r="AGO296" s="1"/>
      <c r="AGP296" s="1"/>
      <c r="AGQ296" s="1"/>
      <c r="AGR296" s="1"/>
      <c r="AGS296" s="1"/>
      <c r="AGT296" s="1"/>
      <c r="AGU296" s="1"/>
      <c r="AGV296" s="1"/>
      <c r="AGW296" s="1"/>
      <c r="AGX296" s="1"/>
      <c r="AGY296" s="1"/>
      <c r="AGZ296" s="1"/>
      <c r="AHA296" s="1"/>
      <c r="AHB296" s="1"/>
      <c r="AHC296" s="1"/>
      <c r="AHD296" s="1"/>
      <c r="AHE296" s="1"/>
      <c r="AHF296" s="1"/>
      <c r="AHG296" s="1"/>
      <c r="AHH296" s="1"/>
      <c r="AHI296" s="1"/>
      <c r="AHJ296" s="1"/>
      <c r="AHK296" s="1"/>
      <c r="AHL296" s="1"/>
      <c r="AHM296" s="1"/>
      <c r="AHN296" s="1"/>
      <c r="AHO296" s="1"/>
      <c r="AHP296" s="1"/>
      <c r="AHQ296" s="1"/>
      <c r="AHR296" s="1"/>
      <c r="AHS296" s="1"/>
      <c r="AHT296" s="1"/>
      <c r="AHU296" s="1"/>
      <c r="AHV296" s="1"/>
      <c r="AHW296" s="1"/>
      <c r="AHX296" s="1"/>
      <c r="AHY296" s="1"/>
      <c r="AHZ296" s="1"/>
      <c r="AIA296" s="1"/>
      <c r="AIB296" s="1"/>
      <c r="AIC296" s="1"/>
      <c r="AID296" s="1"/>
      <c r="AIE296" s="1"/>
      <c r="AIF296" s="1"/>
      <c r="AIG296" s="1"/>
      <c r="AIH296" s="1"/>
      <c r="AII296" s="1"/>
      <c r="AIJ296" s="1"/>
      <c r="AIK296" s="1"/>
      <c r="AIL296" s="1"/>
      <c r="AIM296" s="1"/>
      <c r="AIN296" s="1"/>
      <c r="AIO296" s="1"/>
      <c r="AIP296" s="1"/>
      <c r="AIQ296" s="1"/>
      <c r="AIR296" s="1"/>
      <c r="AIS296" s="1"/>
      <c r="AIT296" s="1"/>
      <c r="AIU296" s="1"/>
      <c r="AIV296" s="1"/>
      <c r="AIW296" s="1"/>
      <c r="AIX296" s="1"/>
      <c r="AIY296" s="1"/>
      <c r="AIZ296" s="1"/>
      <c r="AJA296" s="1"/>
      <c r="AJB296" s="1"/>
      <c r="AJC296" s="1"/>
      <c r="AJD296" s="1"/>
      <c r="AJE296" s="1"/>
      <c r="AJF296" s="1"/>
      <c r="AJG296" s="1"/>
      <c r="AJH296" s="1"/>
      <c r="AJI296" s="1"/>
      <c r="AJJ296" s="1"/>
      <c r="AJK296" s="1"/>
      <c r="AJL296" s="1"/>
      <c r="AJM296" s="1"/>
      <c r="AJN296" s="1"/>
      <c r="AJO296" s="1"/>
      <c r="AJP296" s="1"/>
      <c r="AJQ296" s="1"/>
      <c r="AJR296" s="1"/>
      <c r="AJS296" s="1"/>
      <c r="AJT296" s="1"/>
      <c r="AJU296" s="1"/>
      <c r="AJV296" s="1"/>
      <c r="AJW296" s="1"/>
      <c r="AJX296" s="1"/>
      <c r="AJY296" s="1"/>
      <c r="AJZ296" s="1"/>
      <c r="AKA296" s="1"/>
      <c r="AKB296" s="1"/>
      <c r="AKC296" s="1"/>
      <c r="AKD296" s="1"/>
      <c r="AKE296" s="1"/>
      <c r="AKF296" s="1"/>
      <c r="AKG296" s="1"/>
      <c r="AKH296" s="1"/>
      <c r="AKI296" s="1"/>
      <c r="AKJ296" s="1"/>
      <c r="AKK296" s="1"/>
      <c r="AKL296" s="1"/>
      <c r="AKM296" s="1"/>
      <c r="AKN296" s="1"/>
      <c r="AKO296" s="1"/>
      <c r="AKP296" s="1"/>
      <c r="AKQ296" s="1"/>
      <c r="AKR296" s="1"/>
      <c r="AKS296" s="1"/>
      <c r="AKT296" s="1"/>
      <c r="AKU296" s="1"/>
      <c r="AKV296" s="1"/>
      <c r="AKW296" s="1"/>
      <c r="AKX296" s="1"/>
      <c r="AKY296" s="1"/>
      <c r="AKZ296" s="1"/>
      <c r="ALA296" s="1"/>
      <c r="ALB296" s="1"/>
      <c r="ALC296" s="1"/>
      <c r="ALD296" s="1"/>
      <c r="ALE296" s="1"/>
      <c r="ALF296" s="1"/>
      <c r="ALG296" s="1"/>
      <c r="ALH296" s="1"/>
      <c r="ALI296" s="1"/>
      <c r="ALJ296" s="1"/>
      <c r="ALK296" s="1"/>
      <c r="ALL296" s="1"/>
      <c r="ALM296" s="1"/>
      <c r="ALN296" s="1"/>
      <c r="ALO296" s="1"/>
      <c r="ALP296" s="1"/>
      <c r="ALQ296" s="1"/>
      <c r="ALR296" s="1"/>
      <c r="ALS296" s="1"/>
      <c r="ALT296" s="1"/>
      <c r="ALU296" s="1"/>
      <c r="ALV296" s="1"/>
      <c r="ALW296" s="1"/>
      <c r="ALX296" s="1"/>
      <c r="ALY296" s="1"/>
      <c r="ALZ296" s="1"/>
      <c r="AMA296" s="1"/>
      <c r="AMB296" s="1"/>
      <c r="AMC296" s="1"/>
      <c r="AMD296" s="1"/>
      <c r="AME296" s="1"/>
      <c r="AMF296" s="1"/>
      <c r="AMG296" s="1"/>
      <c r="AMH296" s="1"/>
      <c r="AMI296" s="1"/>
      <c r="AMJ296" s="1"/>
      <c r="AMK296" s="1"/>
    </row>
    <row r="297" spans="1:1025" s="53" customFormat="1">
      <c r="A297" s="1"/>
      <c r="B297" s="190" t="s">
        <v>1323</v>
      </c>
      <c r="C297" s="191" t="s">
        <v>30</v>
      </c>
      <c r="D297" s="191">
        <v>12.2</v>
      </c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  <c r="JL297" s="1"/>
      <c r="JM297" s="1"/>
      <c r="JN297" s="1"/>
      <c r="JO297" s="1"/>
      <c r="JP297" s="1"/>
      <c r="JQ297" s="1"/>
      <c r="JR297" s="1"/>
      <c r="JS297" s="1"/>
      <c r="JT297" s="1"/>
      <c r="JU297" s="1"/>
      <c r="JV297" s="1"/>
      <c r="JW297" s="1"/>
      <c r="JX297" s="1"/>
      <c r="JY297" s="1"/>
      <c r="JZ297" s="1"/>
      <c r="KA297" s="1"/>
      <c r="KB297" s="1"/>
      <c r="KC297" s="1"/>
      <c r="KD297" s="1"/>
      <c r="KE297" s="1"/>
      <c r="KF297" s="1"/>
      <c r="KG297" s="1"/>
      <c r="KH297" s="1"/>
      <c r="KI297" s="1"/>
      <c r="KJ297" s="1"/>
      <c r="KK297" s="1"/>
      <c r="KL297" s="1"/>
      <c r="KM297" s="1"/>
      <c r="KN297" s="1"/>
      <c r="KO297" s="1"/>
      <c r="KP297" s="1"/>
      <c r="KQ297" s="1"/>
      <c r="KR297" s="1"/>
      <c r="KS297" s="1"/>
      <c r="KT297" s="1"/>
      <c r="KU297" s="1"/>
      <c r="KV297" s="1"/>
      <c r="KW297" s="1"/>
      <c r="KX297" s="1"/>
      <c r="KY297" s="1"/>
      <c r="KZ297" s="1"/>
      <c r="LA297" s="1"/>
      <c r="LB297" s="1"/>
      <c r="LC297" s="1"/>
      <c r="LD297" s="1"/>
      <c r="LE297" s="1"/>
      <c r="LF297" s="1"/>
      <c r="LG297" s="1"/>
      <c r="LH297" s="1"/>
      <c r="LI297" s="1"/>
      <c r="LJ297" s="1"/>
      <c r="LK297" s="1"/>
      <c r="LL297" s="1"/>
      <c r="LM297" s="1"/>
      <c r="LN297" s="1"/>
      <c r="LO297" s="1"/>
      <c r="LP297" s="1"/>
      <c r="LQ297" s="1"/>
      <c r="LR297" s="1"/>
      <c r="LS297" s="1"/>
      <c r="LT297" s="1"/>
      <c r="LU297" s="1"/>
      <c r="LV297" s="1"/>
      <c r="LW297" s="1"/>
      <c r="LX297" s="1"/>
      <c r="LY297" s="1"/>
      <c r="LZ297" s="1"/>
      <c r="MA297" s="1"/>
      <c r="MB297" s="1"/>
      <c r="MC297" s="1"/>
      <c r="MD297" s="1"/>
      <c r="ME297" s="1"/>
      <c r="MF297" s="1"/>
      <c r="MG297" s="1"/>
      <c r="MH297" s="1"/>
      <c r="MI297" s="1"/>
      <c r="MJ297" s="1"/>
      <c r="MK297" s="1"/>
      <c r="ML297" s="1"/>
      <c r="MM297" s="1"/>
      <c r="MN297" s="1"/>
      <c r="MO297" s="1"/>
      <c r="MP297" s="1"/>
      <c r="MQ297" s="1"/>
      <c r="MR297" s="1"/>
      <c r="MS297" s="1"/>
      <c r="MT297" s="1"/>
      <c r="MU297" s="1"/>
      <c r="MV297" s="1"/>
      <c r="MW297" s="1"/>
      <c r="MX297" s="1"/>
      <c r="MY297" s="1"/>
      <c r="MZ297" s="1"/>
      <c r="NA297" s="1"/>
      <c r="NB297" s="1"/>
      <c r="NC297" s="1"/>
      <c r="ND297" s="1"/>
      <c r="NE297" s="1"/>
      <c r="NF297" s="1"/>
      <c r="NG297" s="1"/>
      <c r="NH297" s="1"/>
      <c r="NI297" s="1"/>
      <c r="NJ297" s="1"/>
      <c r="NK297" s="1"/>
      <c r="NL297" s="1"/>
      <c r="NM297" s="1"/>
      <c r="NN297" s="1"/>
      <c r="NO297" s="1"/>
      <c r="NP297" s="1"/>
      <c r="NQ297" s="1"/>
      <c r="NR297" s="1"/>
      <c r="NS297" s="1"/>
      <c r="NT297" s="1"/>
      <c r="NU297" s="1"/>
      <c r="NV297" s="1"/>
      <c r="NW297" s="1"/>
      <c r="NX297" s="1"/>
      <c r="NY297" s="1"/>
      <c r="NZ297" s="1"/>
      <c r="OA297" s="1"/>
      <c r="OB297" s="1"/>
      <c r="OC297" s="1"/>
      <c r="OD297" s="1"/>
      <c r="OE297" s="1"/>
      <c r="OF297" s="1"/>
      <c r="OG297" s="1"/>
      <c r="OH297" s="1"/>
      <c r="OI297" s="1"/>
      <c r="OJ297" s="1"/>
      <c r="OK297" s="1"/>
      <c r="OL297" s="1"/>
      <c r="OM297" s="1"/>
      <c r="ON297" s="1"/>
      <c r="OO297" s="1"/>
      <c r="OP297" s="1"/>
      <c r="OQ297" s="1"/>
      <c r="OR297" s="1"/>
      <c r="OS297" s="1"/>
      <c r="OT297" s="1"/>
      <c r="OU297" s="1"/>
      <c r="OV297" s="1"/>
      <c r="OW297" s="1"/>
      <c r="OX297" s="1"/>
      <c r="OY297" s="1"/>
      <c r="OZ297" s="1"/>
      <c r="PA297" s="1"/>
      <c r="PB297" s="1"/>
      <c r="PC297" s="1"/>
      <c r="PD297" s="1"/>
      <c r="PE297" s="1"/>
      <c r="PF297" s="1"/>
      <c r="PG297" s="1"/>
      <c r="PH297" s="1"/>
      <c r="PI297" s="1"/>
      <c r="PJ297" s="1"/>
      <c r="PK297" s="1"/>
      <c r="PL297" s="1"/>
      <c r="PM297" s="1"/>
      <c r="PN297" s="1"/>
      <c r="PO297" s="1"/>
      <c r="PP297" s="1"/>
      <c r="PQ297" s="1"/>
      <c r="PR297" s="1"/>
      <c r="PS297" s="1"/>
      <c r="PT297" s="1"/>
      <c r="PU297" s="1"/>
      <c r="PV297" s="1"/>
      <c r="PW297" s="1"/>
      <c r="PX297" s="1"/>
      <c r="PY297" s="1"/>
      <c r="PZ297" s="1"/>
      <c r="QA297" s="1"/>
      <c r="QB297" s="1"/>
      <c r="QC297" s="1"/>
      <c r="QD297" s="1"/>
      <c r="QE297" s="1"/>
      <c r="QF297" s="1"/>
      <c r="QG297" s="1"/>
      <c r="QH297" s="1"/>
      <c r="QI297" s="1"/>
      <c r="QJ297" s="1"/>
      <c r="QK297" s="1"/>
      <c r="QL297" s="1"/>
      <c r="QM297" s="1"/>
      <c r="QN297" s="1"/>
      <c r="QO297" s="1"/>
      <c r="QP297" s="1"/>
      <c r="QQ297" s="1"/>
      <c r="QR297" s="1"/>
      <c r="QS297" s="1"/>
      <c r="QT297" s="1"/>
      <c r="QU297" s="1"/>
      <c r="QV297" s="1"/>
      <c r="QW297" s="1"/>
      <c r="QX297" s="1"/>
      <c r="QY297" s="1"/>
      <c r="QZ297" s="1"/>
      <c r="RA297" s="1"/>
      <c r="RB297" s="1"/>
      <c r="RC297" s="1"/>
      <c r="RD297" s="1"/>
      <c r="RE297" s="1"/>
      <c r="RF297" s="1"/>
      <c r="RG297" s="1"/>
      <c r="RH297" s="1"/>
      <c r="RI297" s="1"/>
      <c r="RJ297" s="1"/>
      <c r="RK297" s="1"/>
      <c r="RL297" s="1"/>
      <c r="RM297" s="1"/>
      <c r="RN297" s="1"/>
      <c r="RO297" s="1"/>
      <c r="RP297" s="1"/>
      <c r="RQ297" s="1"/>
      <c r="RR297" s="1"/>
      <c r="RS297" s="1"/>
      <c r="RT297" s="1"/>
      <c r="RU297" s="1"/>
      <c r="RV297" s="1"/>
      <c r="RW297" s="1"/>
      <c r="RX297" s="1"/>
      <c r="RY297" s="1"/>
      <c r="RZ297" s="1"/>
      <c r="SA297" s="1"/>
      <c r="SB297" s="1"/>
      <c r="SC297" s="1"/>
      <c r="SD297" s="1"/>
      <c r="SE297" s="1"/>
      <c r="SF297" s="1"/>
      <c r="SG297" s="1"/>
      <c r="SH297" s="1"/>
      <c r="SI297" s="1"/>
      <c r="SJ297" s="1"/>
      <c r="SK297" s="1"/>
      <c r="SL297" s="1"/>
      <c r="SM297" s="1"/>
      <c r="SN297" s="1"/>
      <c r="SO297" s="1"/>
      <c r="SP297" s="1"/>
      <c r="SQ297" s="1"/>
      <c r="SR297" s="1"/>
      <c r="SS297" s="1"/>
      <c r="ST297" s="1"/>
      <c r="SU297" s="1"/>
      <c r="SV297" s="1"/>
      <c r="SW297" s="1"/>
      <c r="SX297" s="1"/>
      <c r="SY297" s="1"/>
      <c r="SZ297" s="1"/>
      <c r="TA297" s="1"/>
      <c r="TB297" s="1"/>
      <c r="TC297" s="1"/>
      <c r="TD297" s="1"/>
      <c r="TE297" s="1"/>
      <c r="TF297" s="1"/>
      <c r="TG297" s="1"/>
      <c r="TH297" s="1"/>
      <c r="TI297" s="1"/>
      <c r="TJ297" s="1"/>
      <c r="TK297" s="1"/>
      <c r="TL297" s="1"/>
      <c r="TM297" s="1"/>
      <c r="TN297" s="1"/>
      <c r="TO297" s="1"/>
      <c r="TP297" s="1"/>
      <c r="TQ297" s="1"/>
      <c r="TR297" s="1"/>
      <c r="TS297" s="1"/>
      <c r="TT297" s="1"/>
      <c r="TU297" s="1"/>
      <c r="TV297" s="1"/>
      <c r="TW297" s="1"/>
      <c r="TX297" s="1"/>
      <c r="TY297" s="1"/>
      <c r="TZ297" s="1"/>
      <c r="UA297" s="1"/>
      <c r="UB297" s="1"/>
      <c r="UC297" s="1"/>
      <c r="UD297" s="1"/>
      <c r="UE297" s="1"/>
      <c r="UF297" s="1"/>
      <c r="UG297" s="1"/>
      <c r="UH297" s="1"/>
      <c r="UI297" s="1"/>
      <c r="UJ297" s="1"/>
      <c r="UK297" s="1"/>
      <c r="UL297" s="1"/>
      <c r="UM297" s="1"/>
      <c r="UN297" s="1"/>
      <c r="UO297" s="1"/>
      <c r="UP297" s="1"/>
      <c r="UQ297" s="1"/>
      <c r="UR297" s="1"/>
      <c r="US297" s="1"/>
      <c r="UT297" s="1"/>
      <c r="UU297" s="1"/>
      <c r="UV297" s="1"/>
      <c r="UW297" s="1"/>
      <c r="UX297" s="1"/>
      <c r="UY297" s="1"/>
      <c r="UZ297" s="1"/>
      <c r="VA297" s="1"/>
      <c r="VB297" s="1"/>
      <c r="VC297" s="1"/>
      <c r="VD297" s="1"/>
      <c r="VE297" s="1"/>
      <c r="VF297" s="1"/>
      <c r="VG297" s="1"/>
      <c r="VH297" s="1"/>
      <c r="VI297" s="1"/>
      <c r="VJ297" s="1"/>
      <c r="VK297" s="1"/>
      <c r="VL297" s="1"/>
      <c r="VM297" s="1"/>
      <c r="VN297" s="1"/>
      <c r="VO297" s="1"/>
      <c r="VP297" s="1"/>
      <c r="VQ297" s="1"/>
      <c r="VR297" s="1"/>
      <c r="VS297" s="1"/>
      <c r="VT297" s="1"/>
      <c r="VU297" s="1"/>
      <c r="VV297" s="1"/>
      <c r="VW297" s="1"/>
      <c r="VX297" s="1"/>
      <c r="VY297" s="1"/>
      <c r="VZ297" s="1"/>
      <c r="WA297" s="1"/>
      <c r="WB297" s="1"/>
      <c r="WC297" s="1"/>
      <c r="WD297" s="1"/>
      <c r="WE297" s="1"/>
      <c r="WF297" s="1"/>
      <c r="WG297" s="1"/>
      <c r="WH297" s="1"/>
      <c r="WI297" s="1"/>
      <c r="WJ297" s="1"/>
      <c r="WK297" s="1"/>
      <c r="WL297" s="1"/>
      <c r="WM297" s="1"/>
      <c r="WN297" s="1"/>
      <c r="WO297" s="1"/>
      <c r="WP297" s="1"/>
      <c r="WQ297" s="1"/>
      <c r="WR297" s="1"/>
      <c r="WS297" s="1"/>
      <c r="WT297" s="1"/>
      <c r="WU297" s="1"/>
      <c r="WV297" s="1"/>
      <c r="WW297" s="1"/>
      <c r="WX297" s="1"/>
      <c r="WY297" s="1"/>
      <c r="WZ297" s="1"/>
      <c r="XA297" s="1"/>
      <c r="XB297" s="1"/>
      <c r="XC297" s="1"/>
      <c r="XD297" s="1"/>
      <c r="XE297" s="1"/>
      <c r="XF297" s="1"/>
      <c r="XG297" s="1"/>
      <c r="XH297" s="1"/>
      <c r="XI297" s="1"/>
      <c r="XJ297" s="1"/>
      <c r="XK297" s="1"/>
      <c r="XL297" s="1"/>
      <c r="XM297" s="1"/>
      <c r="XN297" s="1"/>
      <c r="XO297" s="1"/>
      <c r="XP297" s="1"/>
      <c r="XQ297" s="1"/>
      <c r="XR297" s="1"/>
      <c r="XS297" s="1"/>
      <c r="XT297" s="1"/>
      <c r="XU297" s="1"/>
      <c r="XV297" s="1"/>
      <c r="XW297" s="1"/>
      <c r="XX297" s="1"/>
      <c r="XY297" s="1"/>
      <c r="XZ297" s="1"/>
      <c r="YA297" s="1"/>
      <c r="YB297" s="1"/>
      <c r="YC297" s="1"/>
      <c r="YD297" s="1"/>
      <c r="YE297" s="1"/>
      <c r="YF297" s="1"/>
      <c r="YG297" s="1"/>
      <c r="YH297" s="1"/>
      <c r="YI297" s="1"/>
      <c r="YJ297" s="1"/>
      <c r="YK297" s="1"/>
      <c r="YL297" s="1"/>
      <c r="YM297" s="1"/>
      <c r="YN297" s="1"/>
      <c r="YO297" s="1"/>
      <c r="YP297" s="1"/>
      <c r="YQ297" s="1"/>
      <c r="YR297" s="1"/>
      <c r="YS297" s="1"/>
      <c r="YT297" s="1"/>
      <c r="YU297" s="1"/>
      <c r="YV297" s="1"/>
      <c r="YW297" s="1"/>
      <c r="YX297" s="1"/>
      <c r="YY297" s="1"/>
      <c r="YZ297" s="1"/>
      <c r="ZA297" s="1"/>
      <c r="ZB297" s="1"/>
      <c r="ZC297" s="1"/>
      <c r="ZD297" s="1"/>
      <c r="ZE297" s="1"/>
      <c r="ZF297" s="1"/>
      <c r="ZG297" s="1"/>
      <c r="ZH297" s="1"/>
      <c r="ZI297" s="1"/>
      <c r="ZJ297" s="1"/>
      <c r="ZK297" s="1"/>
      <c r="ZL297" s="1"/>
      <c r="ZM297" s="1"/>
      <c r="ZN297" s="1"/>
      <c r="ZO297" s="1"/>
      <c r="ZP297" s="1"/>
      <c r="ZQ297" s="1"/>
      <c r="ZR297" s="1"/>
      <c r="ZS297" s="1"/>
      <c r="ZT297" s="1"/>
      <c r="ZU297" s="1"/>
      <c r="ZV297" s="1"/>
      <c r="ZW297" s="1"/>
      <c r="ZX297" s="1"/>
      <c r="ZY297" s="1"/>
      <c r="ZZ297" s="1"/>
      <c r="AAA297" s="1"/>
      <c r="AAB297" s="1"/>
      <c r="AAC297" s="1"/>
      <c r="AAD297" s="1"/>
      <c r="AAE297" s="1"/>
      <c r="AAF297" s="1"/>
      <c r="AAG297" s="1"/>
      <c r="AAH297" s="1"/>
      <c r="AAI297" s="1"/>
      <c r="AAJ297" s="1"/>
      <c r="AAK297" s="1"/>
      <c r="AAL297" s="1"/>
      <c r="AAM297" s="1"/>
      <c r="AAN297" s="1"/>
      <c r="AAO297" s="1"/>
      <c r="AAP297" s="1"/>
      <c r="AAQ297" s="1"/>
      <c r="AAR297" s="1"/>
      <c r="AAS297" s="1"/>
      <c r="AAT297" s="1"/>
      <c r="AAU297" s="1"/>
      <c r="AAV297" s="1"/>
      <c r="AAW297" s="1"/>
      <c r="AAX297" s="1"/>
      <c r="AAY297" s="1"/>
      <c r="AAZ297" s="1"/>
      <c r="ABA297" s="1"/>
      <c r="ABB297" s="1"/>
      <c r="ABC297" s="1"/>
      <c r="ABD297" s="1"/>
      <c r="ABE297" s="1"/>
      <c r="ABF297" s="1"/>
      <c r="ABG297" s="1"/>
      <c r="ABH297" s="1"/>
      <c r="ABI297" s="1"/>
      <c r="ABJ297" s="1"/>
      <c r="ABK297" s="1"/>
      <c r="ABL297" s="1"/>
      <c r="ABM297" s="1"/>
      <c r="ABN297" s="1"/>
      <c r="ABO297" s="1"/>
      <c r="ABP297" s="1"/>
      <c r="ABQ297" s="1"/>
      <c r="ABR297" s="1"/>
      <c r="ABS297" s="1"/>
      <c r="ABT297" s="1"/>
      <c r="ABU297" s="1"/>
      <c r="ABV297" s="1"/>
      <c r="ABW297" s="1"/>
      <c r="ABX297" s="1"/>
      <c r="ABY297" s="1"/>
      <c r="ABZ297" s="1"/>
      <c r="ACA297" s="1"/>
      <c r="ACB297" s="1"/>
      <c r="ACC297" s="1"/>
      <c r="ACD297" s="1"/>
      <c r="ACE297" s="1"/>
      <c r="ACF297" s="1"/>
      <c r="ACG297" s="1"/>
      <c r="ACH297" s="1"/>
      <c r="ACI297" s="1"/>
      <c r="ACJ297" s="1"/>
      <c r="ACK297" s="1"/>
      <c r="ACL297" s="1"/>
      <c r="ACM297" s="1"/>
      <c r="ACN297" s="1"/>
      <c r="ACO297" s="1"/>
      <c r="ACP297" s="1"/>
      <c r="ACQ297" s="1"/>
      <c r="ACR297" s="1"/>
      <c r="ACS297" s="1"/>
      <c r="ACT297" s="1"/>
      <c r="ACU297" s="1"/>
      <c r="ACV297" s="1"/>
      <c r="ACW297" s="1"/>
      <c r="ACX297" s="1"/>
      <c r="ACY297" s="1"/>
      <c r="ACZ297" s="1"/>
      <c r="ADA297" s="1"/>
      <c r="ADB297" s="1"/>
      <c r="ADC297" s="1"/>
      <c r="ADD297" s="1"/>
      <c r="ADE297" s="1"/>
      <c r="ADF297" s="1"/>
      <c r="ADG297" s="1"/>
      <c r="ADH297" s="1"/>
      <c r="ADI297" s="1"/>
      <c r="ADJ297" s="1"/>
      <c r="ADK297" s="1"/>
      <c r="ADL297" s="1"/>
      <c r="ADM297" s="1"/>
      <c r="ADN297" s="1"/>
      <c r="ADO297" s="1"/>
      <c r="ADP297" s="1"/>
      <c r="ADQ297" s="1"/>
      <c r="ADR297" s="1"/>
      <c r="ADS297" s="1"/>
      <c r="ADT297" s="1"/>
      <c r="ADU297" s="1"/>
      <c r="ADV297" s="1"/>
      <c r="ADW297" s="1"/>
      <c r="ADX297" s="1"/>
      <c r="ADY297" s="1"/>
      <c r="ADZ297" s="1"/>
      <c r="AEA297" s="1"/>
      <c r="AEB297" s="1"/>
      <c r="AEC297" s="1"/>
      <c r="AED297" s="1"/>
      <c r="AEE297" s="1"/>
      <c r="AEF297" s="1"/>
      <c r="AEG297" s="1"/>
      <c r="AEH297" s="1"/>
      <c r="AEI297" s="1"/>
      <c r="AEJ297" s="1"/>
      <c r="AEK297" s="1"/>
      <c r="AEL297" s="1"/>
      <c r="AEM297" s="1"/>
      <c r="AEN297" s="1"/>
      <c r="AEO297" s="1"/>
      <c r="AEP297" s="1"/>
      <c r="AEQ297" s="1"/>
      <c r="AER297" s="1"/>
      <c r="AES297" s="1"/>
      <c r="AET297" s="1"/>
      <c r="AEU297" s="1"/>
      <c r="AEV297" s="1"/>
      <c r="AEW297" s="1"/>
      <c r="AEX297" s="1"/>
      <c r="AEY297" s="1"/>
      <c r="AEZ297" s="1"/>
      <c r="AFA297" s="1"/>
      <c r="AFB297" s="1"/>
      <c r="AFC297" s="1"/>
      <c r="AFD297" s="1"/>
      <c r="AFE297" s="1"/>
      <c r="AFF297" s="1"/>
      <c r="AFG297" s="1"/>
      <c r="AFH297" s="1"/>
      <c r="AFI297" s="1"/>
      <c r="AFJ297" s="1"/>
      <c r="AFK297" s="1"/>
      <c r="AFL297" s="1"/>
      <c r="AFM297" s="1"/>
      <c r="AFN297" s="1"/>
      <c r="AFO297" s="1"/>
      <c r="AFP297" s="1"/>
      <c r="AFQ297" s="1"/>
      <c r="AFR297" s="1"/>
      <c r="AFS297" s="1"/>
      <c r="AFT297" s="1"/>
      <c r="AFU297" s="1"/>
      <c r="AFV297" s="1"/>
      <c r="AFW297" s="1"/>
      <c r="AFX297" s="1"/>
      <c r="AFY297" s="1"/>
      <c r="AFZ297" s="1"/>
      <c r="AGA297" s="1"/>
      <c r="AGB297" s="1"/>
      <c r="AGC297" s="1"/>
      <c r="AGD297" s="1"/>
      <c r="AGE297" s="1"/>
      <c r="AGF297" s="1"/>
      <c r="AGG297" s="1"/>
      <c r="AGH297" s="1"/>
      <c r="AGI297" s="1"/>
      <c r="AGJ297" s="1"/>
      <c r="AGK297" s="1"/>
      <c r="AGL297" s="1"/>
      <c r="AGM297" s="1"/>
      <c r="AGN297" s="1"/>
      <c r="AGO297" s="1"/>
      <c r="AGP297" s="1"/>
      <c r="AGQ297" s="1"/>
      <c r="AGR297" s="1"/>
      <c r="AGS297" s="1"/>
      <c r="AGT297" s="1"/>
      <c r="AGU297" s="1"/>
      <c r="AGV297" s="1"/>
      <c r="AGW297" s="1"/>
      <c r="AGX297" s="1"/>
      <c r="AGY297" s="1"/>
      <c r="AGZ297" s="1"/>
      <c r="AHA297" s="1"/>
      <c r="AHB297" s="1"/>
      <c r="AHC297" s="1"/>
      <c r="AHD297" s="1"/>
      <c r="AHE297" s="1"/>
      <c r="AHF297" s="1"/>
      <c r="AHG297" s="1"/>
      <c r="AHH297" s="1"/>
      <c r="AHI297" s="1"/>
      <c r="AHJ297" s="1"/>
      <c r="AHK297" s="1"/>
      <c r="AHL297" s="1"/>
      <c r="AHM297" s="1"/>
      <c r="AHN297" s="1"/>
      <c r="AHO297" s="1"/>
      <c r="AHP297" s="1"/>
      <c r="AHQ297" s="1"/>
      <c r="AHR297" s="1"/>
      <c r="AHS297" s="1"/>
      <c r="AHT297" s="1"/>
      <c r="AHU297" s="1"/>
      <c r="AHV297" s="1"/>
      <c r="AHW297" s="1"/>
      <c r="AHX297" s="1"/>
      <c r="AHY297" s="1"/>
      <c r="AHZ297" s="1"/>
      <c r="AIA297" s="1"/>
      <c r="AIB297" s="1"/>
      <c r="AIC297" s="1"/>
      <c r="AID297" s="1"/>
      <c r="AIE297" s="1"/>
      <c r="AIF297" s="1"/>
      <c r="AIG297" s="1"/>
      <c r="AIH297" s="1"/>
      <c r="AII297" s="1"/>
      <c r="AIJ297" s="1"/>
      <c r="AIK297" s="1"/>
      <c r="AIL297" s="1"/>
      <c r="AIM297" s="1"/>
      <c r="AIN297" s="1"/>
      <c r="AIO297" s="1"/>
      <c r="AIP297" s="1"/>
      <c r="AIQ297" s="1"/>
      <c r="AIR297" s="1"/>
      <c r="AIS297" s="1"/>
      <c r="AIT297" s="1"/>
      <c r="AIU297" s="1"/>
      <c r="AIV297" s="1"/>
      <c r="AIW297" s="1"/>
      <c r="AIX297" s="1"/>
      <c r="AIY297" s="1"/>
      <c r="AIZ297" s="1"/>
      <c r="AJA297" s="1"/>
      <c r="AJB297" s="1"/>
      <c r="AJC297" s="1"/>
      <c r="AJD297" s="1"/>
      <c r="AJE297" s="1"/>
      <c r="AJF297" s="1"/>
      <c r="AJG297" s="1"/>
      <c r="AJH297" s="1"/>
      <c r="AJI297" s="1"/>
      <c r="AJJ297" s="1"/>
      <c r="AJK297" s="1"/>
      <c r="AJL297" s="1"/>
      <c r="AJM297" s="1"/>
      <c r="AJN297" s="1"/>
      <c r="AJO297" s="1"/>
      <c r="AJP297" s="1"/>
      <c r="AJQ297" s="1"/>
      <c r="AJR297" s="1"/>
      <c r="AJS297" s="1"/>
      <c r="AJT297" s="1"/>
      <c r="AJU297" s="1"/>
      <c r="AJV297" s="1"/>
      <c r="AJW297" s="1"/>
      <c r="AJX297" s="1"/>
      <c r="AJY297" s="1"/>
      <c r="AJZ297" s="1"/>
      <c r="AKA297" s="1"/>
      <c r="AKB297" s="1"/>
      <c r="AKC297" s="1"/>
      <c r="AKD297" s="1"/>
      <c r="AKE297" s="1"/>
      <c r="AKF297" s="1"/>
      <c r="AKG297" s="1"/>
      <c r="AKH297" s="1"/>
      <c r="AKI297" s="1"/>
      <c r="AKJ297" s="1"/>
      <c r="AKK297" s="1"/>
      <c r="AKL297" s="1"/>
      <c r="AKM297" s="1"/>
      <c r="AKN297" s="1"/>
      <c r="AKO297" s="1"/>
      <c r="AKP297" s="1"/>
      <c r="AKQ297" s="1"/>
      <c r="AKR297" s="1"/>
      <c r="AKS297" s="1"/>
      <c r="AKT297" s="1"/>
      <c r="AKU297" s="1"/>
      <c r="AKV297" s="1"/>
      <c r="AKW297" s="1"/>
      <c r="AKX297" s="1"/>
      <c r="AKY297" s="1"/>
      <c r="AKZ297" s="1"/>
      <c r="ALA297" s="1"/>
      <c r="ALB297" s="1"/>
      <c r="ALC297" s="1"/>
      <c r="ALD297" s="1"/>
      <c r="ALE297" s="1"/>
      <c r="ALF297" s="1"/>
      <c r="ALG297" s="1"/>
      <c r="ALH297" s="1"/>
      <c r="ALI297" s="1"/>
      <c r="ALJ297" s="1"/>
      <c r="ALK297" s="1"/>
      <c r="ALL297" s="1"/>
      <c r="ALM297" s="1"/>
      <c r="ALN297" s="1"/>
      <c r="ALO297" s="1"/>
      <c r="ALP297" s="1"/>
      <c r="ALQ297" s="1"/>
      <c r="ALR297" s="1"/>
      <c r="ALS297" s="1"/>
      <c r="ALT297" s="1"/>
      <c r="ALU297" s="1"/>
      <c r="ALV297" s="1"/>
      <c r="ALW297" s="1"/>
      <c r="ALX297" s="1"/>
      <c r="ALY297" s="1"/>
      <c r="ALZ297" s="1"/>
      <c r="AMA297" s="1"/>
      <c r="AMB297" s="1"/>
      <c r="AMC297" s="1"/>
      <c r="AMD297" s="1"/>
      <c r="AME297" s="1"/>
      <c r="AMF297" s="1"/>
      <c r="AMG297" s="1"/>
      <c r="AMH297" s="1"/>
      <c r="AMI297" s="1"/>
      <c r="AMJ297" s="1"/>
      <c r="AMK297" s="1"/>
    </row>
    <row r="298" spans="1:1025" s="53" customFormat="1">
      <c r="A298" s="1"/>
      <c r="B298" s="190">
        <v>160</v>
      </c>
      <c r="C298" s="191" t="s">
        <v>1324</v>
      </c>
      <c r="D298" s="191">
        <v>17.68</v>
      </c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  <c r="JL298" s="1"/>
      <c r="JM298" s="1"/>
      <c r="JN298" s="1"/>
      <c r="JO298" s="1"/>
      <c r="JP298" s="1"/>
      <c r="JQ298" s="1"/>
      <c r="JR298" s="1"/>
      <c r="JS298" s="1"/>
      <c r="JT298" s="1"/>
      <c r="JU298" s="1"/>
      <c r="JV298" s="1"/>
      <c r="JW298" s="1"/>
      <c r="JX298" s="1"/>
      <c r="JY298" s="1"/>
      <c r="JZ298" s="1"/>
      <c r="KA298" s="1"/>
      <c r="KB298" s="1"/>
      <c r="KC298" s="1"/>
      <c r="KD298" s="1"/>
      <c r="KE298" s="1"/>
      <c r="KF298" s="1"/>
      <c r="KG298" s="1"/>
      <c r="KH298" s="1"/>
      <c r="KI298" s="1"/>
      <c r="KJ298" s="1"/>
      <c r="KK298" s="1"/>
      <c r="KL298" s="1"/>
      <c r="KM298" s="1"/>
      <c r="KN298" s="1"/>
      <c r="KO298" s="1"/>
      <c r="KP298" s="1"/>
      <c r="KQ298" s="1"/>
      <c r="KR298" s="1"/>
      <c r="KS298" s="1"/>
      <c r="KT298" s="1"/>
      <c r="KU298" s="1"/>
      <c r="KV298" s="1"/>
      <c r="KW298" s="1"/>
      <c r="KX298" s="1"/>
      <c r="KY298" s="1"/>
      <c r="KZ298" s="1"/>
      <c r="LA298" s="1"/>
      <c r="LB298" s="1"/>
      <c r="LC298" s="1"/>
      <c r="LD298" s="1"/>
      <c r="LE298" s="1"/>
      <c r="LF298" s="1"/>
      <c r="LG298" s="1"/>
      <c r="LH298" s="1"/>
      <c r="LI298" s="1"/>
      <c r="LJ298" s="1"/>
      <c r="LK298" s="1"/>
      <c r="LL298" s="1"/>
      <c r="LM298" s="1"/>
      <c r="LN298" s="1"/>
      <c r="LO298" s="1"/>
      <c r="LP298" s="1"/>
      <c r="LQ298" s="1"/>
      <c r="LR298" s="1"/>
      <c r="LS298" s="1"/>
      <c r="LT298" s="1"/>
      <c r="LU298" s="1"/>
      <c r="LV298" s="1"/>
      <c r="LW298" s="1"/>
      <c r="LX298" s="1"/>
      <c r="LY298" s="1"/>
      <c r="LZ298" s="1"/>
      <c r="MA298" s="1"/>
      <c r="MB298" s="1"/>
      <c r="MC298" s="1"/>
      <c r="MD298" s="1"/>
      <c r="ME298" s="1"/>
      <c r="MF298" s="1"/>
      <c r="MG298" s="1"/>
      <c r="MH298" s="1"/>
      <c r="MI298" s="1"/>
      <c r="MJ298" s="1"/>
      <c r="MK298" s="1"/>
      <c r="ML298" s="1"/>
      <c r="MM298" s="1"/>
      <c r="MN298" s="1"/>
      <c r="MO298" s="1"/>
      <c r="MP298" s="1"/>
      <c r="MQ298" s="1"/>
      <c r="MR298" s="1"/>
      <c r="MS298" s="1"/>
      <c r="MT298" s="1"/>
      <c r="MU298" s="1"/>
      <c r="MV298" s="1"/>
      <c r="MW298" s="1"/>
      <c r="MX298" s="1"/>
      <c r="MY298" s="1"/>
      <c r="MZ298" s="1"/>
      <c r="NA298" s="1"/>
      <c r="NB298" s="1"/>
      <c r="NC298" s="1"/>
      <c r="ND298" s="1"/>
      <c r="NE298" s="1"/>
      <c r="NF298" s="1"/>
      <c r="NG298" s="1"/>
      <c r="NH298" s="1"/>
      <c r="NI298" s="1"/>
      <c r="NJ298" s="1"/>
      <c r="NK298" s="1"/>
      <c r="NL298" s="1"/>
      <c r="NM298" s="1"/>
      <c r="NN298" s="1"/>
      <c r="NO298" s="1"/>
      <c r="NP298" s="1"/>
      <c r="NQ298" s="1"/>
      <c r="NR298" s="1"/>
      <c r="NS298" s="1"/>
      <c r="NT298" s="1"/>
      <c r="NU298" s="1"/>
      <c r="NV298" s="1"/>
      <c r="NW298" s="1"/>
      <c r="NX298" s="1"/>
      <c r="NY298" s="1"/>
      <c r="NZ298" s="1"/>
      <c r="OA298" s="1"/>
      <c r="OB298" s="1"/>
      <c r="OC298" s="1"/>
      <c r="OD298" s="1"/>
      <c r="OE298" s="1"/>
      <c r="OF298" s="1"/>
      <c r="OG298" s="1"/>
      <c r="OH298" s="1"/>
      <c r="OI298" s="1"/>
      <c r="OJ298" s="1"/>
      <c r="OK298" s="1"/>
      <c r="OL298" s="1"/>
      <c r="OM298" s="1"/>
      <c r="ON298" s="1"/>
      <c r="OO298" s="1"/>
      <c r="OP298" s="1"/>
      <c r="OQ298" s="1"/>
      <c r="OR298" s="1"/>
      <c r="OS298" s="1"/>
      <c r="OT298" s="1"/>
      <c r="OU298" s="1"/>
      <c r="OV298" s="1"/>
      <c r="OW298" s="1"/>
      <c r="OX298" s="1"/>
      <c r="OY298" s="1"/>
      <c r="OZ298" s="1"/>
      <c r="PA298" s="1"/>
      <c r="PB298" s="1"/>
      <c r="PC298" s="1"/>
      <c r="PD298" s="1"/>
      <c r="PE298" s="1"/>
      <c r="PF298" s="1"/>
      <c r="PG298" s="1"/>
      <c r="PH298" s="1"/>
      <c r="PI298" s="1"/>
      <c r="PJ298" s="1"/>
      <c r="PK298" s="1"/>
      <c r="PL298" s="1"/>
      <c r="PM298" s="1"/>
      <c r="PN298" s="1"/>
      <c r="PO298" s="1"/>
      <c r="PP298" s="1"/>
      <c r="PQ298" s="1"/>
      <c r="PR298" s="1"/>
      <c r="PS298" s="1"/>
      <c r="PT298" s="1"/>
      <c r="PU298" s="1"/>
      <c r="PV298" s="1"/>
      <c r="PW298" s="1"/>
      <c r="PX298" s="1"/>
      <c r="PY298" s="1"/>
      <c r="PZ298" s="1"/>
      <c r="QA298" s="1"/>
      <c r="QB298" s="1"/>
      <c r="QC298" s="1"/>
      <c r="QD298" s="1"/>
      <c r="QE298" s="1"/>
      <c r="QF298" s="1"/>
      <c r="QG298" s="1"/>
      <c r="QH298" s="1"/>
      <c r="QI298" s="1"/>
      <c r="QJ298" s="1"/>
      <c r="QK298" s="1"/>
      <c r="QL298" s="1"/>
      <c r="QM298" s="1"/>
      <c r="QN298" s="1"/>
      <c r="QO298" s="1"/>
      <c r="QP298" s="1"/>
      <c r="QQ298" s="1"/>
      <c r="QR298" s="1"/>
      <c r="QS298" s="1"/>
      <c r="QT298" s="1"/>
      <c r="QU298" s="1"/>
      <c r="QV298" s="1"/>
      <c r="QW298" s="1"/>
      <c r="QX298" s="1"/>
      <c r="QY298" s="1"/>
      <c r="QZ298" s="1"/>
      <c r="RA298" s="1"/>
      <c r="RB298" s="1"/>
      <c r="RC298" s="1"/>
      <c r="RD298" s="1"/>
      <c r="RE298" s="1"/>
      <c r="RF298" s="1"/>
      <c r="RG298" s="1"/>
      <c r="RH298" s="1"/>
      <c r="RI298" s="1"/>
      <c r="RJ298" s="1"/>
      <c r="RK298" s="1"/>
      <c r="RL298" s="1"/>
      <c r="RM298" s="1"/>
      <c r="RN298" s="1"/>
      <c r="RO298" s="1"/>
      <c r="RP298" s="1"/>
      <c r="RQ298" s="1"/>
      <c r="RR298" s="1"/>
      <c r="RS298" s="1"/>
      <c r="RT298" s="1"/>
      <c r="RU298" s="1"/>
      <c r="RV298" s="1"/>
      <c r="RW298" s="1"/>
      <c r="RX298" s="1"/>
      <c r="RY298" s="1"/>
      <c r="RZ298" s="1"/>
      <c r="SA298" s="1"/>
      <c r="SB298" s="1"/>
      <c r="SC298" s="1"/>
      <c r="SD298" s="1"/>
      <c r="SE298" s="1"/>
      <c r="SF298" s="1"/>
      <c r="SG298" s="1"/>
      <c r="SH298" s="1"/>
      <c r="SI298" s="1"/>
      <c r="SJ298" s="1"/>
      <c r="SK298" s="1"/>
      <c r="SL298" s="1"/>
      <c r="SM298" s="1"/>
      <c r="SN298" s="1"/>
      <c r="SO298" s="1"/>
      <c r="SP298" s="1"/>
      <c r="SQ298" s="1"/>
      <c r="SR298" s="1"/>
      <c r="SS298" s="1"/>
      <c r="ST298" s="1"/>
      <c r="SU298" s="1"/>
      <c r="SV298" s="1"/>
      <c r="SW298" s="1"/>
      <c r="SX298" s="1"/>
      <c r="SY298" s="1"/>
      <c r="SZ298" s="1"/>
      <c r="TA298" s="1"/>
      <c r="TB298" s="1"/>
      <c r="TC298" s="1"/>
      <c r="TD298" s="1"/>
      <c r="TE298" s="1"/>
      <c r="TF298" s="1"/>
      <c r="TG298" s="1"/>
      <c r="TH298" s="1"/>
      <c r="TI298" s="1"/>
      <c r="TJ298" s="1"/>
      <c r="TK298" s="1"/>
      <c r="TL298" s="1"/>
      <c r="TM298" s="1"/>
      <c r="TN298" s="1"/>
      <c r="TO298" s="1"/>
      <c r="TP298" s="1"/>
      <c r="TQ298" s="1"/>
      <c r="TR298" s="1"/>
      <c r="TS298" s="1"/>
      <c r="TT298" s="1"/>
      <c r="TU298" s="1"/>
      <c r="TV298" s="1"/>
      <c r="TW298" s="1"/>
      <c r="TX298" s="1"/>
      <c r="TY298" s="1"/>
      <c r="TZ298" s="1"/>
      <c r="UA298" s="1"/>
      <c r="UB298" s="1"/>
      <c r="UC298" s="1"/>
      <c r="UD298" s="1"/>
      <c r="UE298" s="1"/>
      <c r="UF298" s="1"/>
      <c r="UG298" s="1"/>
      <c r="UH298" s="1"/>
      <c r="UI298" s="1"/>
      <c r="UJ298" s="1"/>
      <c r="UK298" s="1"/>
      <c r="UL298" s="1"/>
      <c r="UM298" s="1"/>
      <c r="UN298" s="1"/>
      <c r="UO298" s="1"/>
      <c r="UP298" s="1"/>
      <c r="UQ298" s="1"/>
      <c r="UR298" s="1"/>
      <c r="US298" s="1"/>
      <c r="UT298" s="1"/>
      <c r="UU298" s="1"/>
      <c r="UV298" s="1"/>
      <c r="UW298" s="1"/>
      <c r="UX298" s="1"/>
      <c r="UY298" s="1"/>
      <c r="UZ298" s="1"/>
      <c r="VA298" s="1"/>
      <c r="VB298" s="1"/>
      <c r="VC298" s="1"/>
      <c r="VD298" s="1"/>
      <c r="VE298" s="1"/>
      <c r="VF298" s="1"/>
      <c r="VG298" s="1"/>
      <c r="VH298" s="1"/>
      <c r="VI298" s="1"/>
      <c r="VJ298" s="1"/>
      <c r="VK298" s="1"/>
      <c r="VL298" s="1"/>
      <c r="VM298" s="1"/>
      <c r="VN298" s="1"/>
      <c r="VO298" s="1"/>
      <c r="VP298" s="1"/>
      <c r="VQ298" s="1"/>
      <c r="VR298" s="1"/>
      <c r="VS298" s="1"/>
      <c r="VT298" s="1"/>
      <c r="VU298" s="1"/>
      <c r="VV298" s="1"/>
      <c r="VW298" s="1"/>
      <c r="VX298" s="1"/>
      <c r="VY298" s="1"/>
      <c r="VZ298" s="1"/>
      <c r="WA298" s="1"/>
      <c r="WB298" s="1"/>
      <c r="WC298" s="1"/>
      <c r="WD298" s="1"/>
      <c r="WE298" s="1"/>
      <c r="WF298" s="1"/>
      <c r="WG298" s="1"/>
      <c r="WH298" s="1"/>
      <c r="WI298" s="1"/>
      <c r="WJ298" s="1"/>
      <c r="WK298" s="1"/>
      <c r="WL298" s="1"/>
      <c r="WM298" s="1"/>
      <c r="WN298" s="1"/>
      <c r="WO298" s="1"/>
      <c r="WP298" s="1"/>
      <c r="WQ298" s="1"/>
      <c r="WR298" s="1"/>
      <c r="WS298" s="1"/>
      <c r="WT298" s="1"/>
      <c r="WU298" s="1"/>
      <c r="WV298" s="1"/>
      <c r="WW298" s="1"/>
      <c r="WX298" s="1"/>
      <c r="WY298" s="1"/>
      <c r="WZ298" s="1"/>
      <c r="XA298" s="1"/>
      <c r="XB298" s="1"/>
      <c r="XC298" s="1"/>
      <c r="XD298" s="1"/>
      <c r="XE298" s="1"/>
      <c r="XF298" s="1"/>
      <c r="XG298" s="1"/>
      <c r="XH298" s="1"/>
      <c r="XI298" s="1"/>
      <c r="XJ298" s="1"/>
      <c r="XK298" s="1"/>
      <c r="XL298" s="1"/>
      <c r="XM298" s="1"/>
      <c r="XN298" s="1"/>
      <c r="XO298" s="1"/>
      <c r="XP298" s="1"/>
      <c r="XQ298" s="1"/>
      <c r="XR298" s="1"/>
      <c r="XS298" s="1"/>
      <c r="XT298" s="1"/>
      <c r="XU298" s="1"/>
      <c r="XV298" s="1"/>
      <c r="XW298" s="1"/>
      <c r="XX298" s="1"/>
      <c r="XY298" s="1"/>
      <c r="XZ298" s="1"/>
      <c r="YA298" s="1"/>
      <c r="YB298" s="1"/>
      <c r="YC298" s="1"/>
      <c r="YD298" s="1"/>
      <c r="YE298" s="1"/>
      <c r="YF298" s="1"/>
      <c r="YG298" s="1"/>
      <c r="YH298" s="1"/>
      <c r="YI298" s="1"/>
      <c r="YJ298" s="1"/>
      <c r="YK298" s="1"/>
      <c r="YL298" s="1"/>
      <c r="YM298" s="1"/>
      <c r="YN298" s="1"/>
      <c r="YO298" s="1"/>
      <c r="YP298" s="1"/>
      <c r="YQ298" s="1"/>
      <c r="YR298" s="1"/>
      <c r="YS298" s="1"/>
      <c r="YT298" s="1"/>
      <c r="YU298" s="1"/>
      <c r="YV298" s="1"/>
      <c r="YW298" s="1"/>
      <c r="YX298" s="1"/>
      <c r="YY298" s="1"/>
      <c r="YZ298" s="1"/>
      <c r="ZA298" s="1"/>
      <c r="ZB298" s="1"/>
      <c r="ZC298" s="1"/>
      <c r="ZD298" s="1"/>
      <c r="ZE298" s="1"/>
      <c r="ZF298" s="1"/>
      <c r="ZG298" s="1"/>
      <c r="ZH298" s="1"/>
      <c r="ZI298" s="1"/>
      <c r="ZJ298" s="1"/>
      <c r="ZK298" s="1"/>
      <c r="ZL298" s="1"/>
      <c r="ZM298" s="1"/>
      <c r="ZN298" s="1"/>
      <c r="ZO298" s="1"/>
      <c r="ZP298" s="1"/>
      <c r="ZQ298" s="1"/>
      <c r="ZR298" s="1"/>
      <c r="ZS298" s="1"/>
      <c r="ZT298" s="1"/>
      <c r="ZU298" s="1"/>
      <c r="ZV298" s="1"/>
      <c r="ZW298" s="1"/>
      <c r="ZX298" s="1"/>
      <c r="ZY298" s="1"/>
      <c r="ZZ298" s="1"/>
      <c r="AAA298" s="1"/>
      <c r="AAB298" s="1"/>
      <c r="AAC298" s="1"/>
      <c r="AAD298" s="1"/>
      <c r="AAE298" s="1"/>
      <c r="AAF298" s="1"/>
      <c r="AAG298" s="1"/>
      <c r="AAH298" s="1"/>
      <c r="AAI298" s="1"/>
      <c r="AAJ298" s="1"/>
      <c r="AAK298" s="1"/>
      <c r="AAL298" s="1"/>
      <c r="AAM298" s="1"/>
      <c r="AAN298" s="1"/>
      <c r="AAO298" s="1"/>
      <c r="AAP298" s="1"/>
      <c r="AAQ298" s="1"/>
      <c r="AAR298" s="1"/>
      <c r="AAS298" s="1"/>
      <c r="AAT298" s="1"/>
      <c r="AAU298" s="1"/>
      <c r="AAV298" s="1"/>
      <c r="AAW298" s="1"/>
      <c r="AAX298" s="1"/>
      <c r="AAY298" s="1"/>
      <c r="AAZ298" s="1"/>
      <c r="ABA298" s="1"/>
      <c r="ABB298" s="1"/>
      <c r="ABC298" s="1"/>
      <c r="ABD298" s="1"/>
      <c r="ABE298" s="1"/>
      <c r="ABF298" s="1"/>
      <c r="ABG298" s="1"/>
      <c r="ABH298" s="1"/>
      <c r="ABI298" s="1"/>
      <c r="ABJ298" s="1"/>
      <c r="ABK298" s="1"/>
      <c r="ABL298" s="1"/>
      <c r="ABM298" s="1"/>
      <c r="ABN298" s="1"/>
      <c r="ABO298" s="1"/>
      <c r="ABP298" s="1"/>
      <c r="ABQ298" s="1"/>
      <c r="ABR298" s="1"/>
      <c r="ABS298" s="1"/>
      <c r="ABT298" s="1"/>
      <c r="ABU298" s="1"/>
      <c r="ABV298" s="1"/>
      <c r="ABW298" s="1"/>
      <c r="ABX298" s="1"/>
      <c r="ABY298" s="1"/>
      <c r="ABZ298" s="1"/>
      <c r="ACA298" s="1"/>
      <c r="ACB298" s="1"/>
      <c r="ACC298" s="1"/>
      <c r="ACD298" s="1"/>
      <c r="ACE298" s="1"/>
      <c r="ACF298" s="1"/>
      <c r="ACG298" s="1"/>
      <c r="ACH298" s="1"/>
      <c r="ACI298" s="1"/>
      <c r="ACJ298" s="1"/>
      <c r="ACK298" s="1"/>
      <c r="ACL298" s="1"/>
      <c r="ACM298" s="1"/>
      <c r="ACN298" s="1"/>
      <c r="ACO298" s="1"/>
      <c r="ACP298" s="1"/>
      <c r="ACQ298" s="1"/>
      <c r="ACR298" s="1"/>
      <c r="ACS298" s="1"/>
      <c r="ACT298" s="1"/>
      <c r="ACU298" s="1"/>
      <c r="ACV298" s="1"/>
      <c r="ACW298" s="1"/>
      <c r="ACX298" s="1"/>
      <c r="ACY298" s="1"/>
      <c r="ACZ298" s="1"/>
      <c r="ADA298" s="1"/>
      <c r="ADB298" s="1"/>
      <c r="ADC298" s="1"/>
      <c r="ADD298" s="1"/>
      <c r="ADE298" s="1"/>
      <c r="ADF298" s="1"/>
      <c r="ADG298" s="1"/>
      <c r="ADH298" s="1"/>
      <c r="ADI298" s="1"/>
      <c r="ADJ298" s="1"/>
      <c r="ADK298" s="1"/>
      <c r="ADL298" s="1"/>
      <c r="ADM298" s="1"/>
      <c r="ADN298" s="1"/>
      <c r="ADO298" s="1"/>
      <c r="ADP298" s="1"/>
      <c r="ADQ298" s="1"/>
      <c r="ADR298" s="1"/>
      <c r="ADS298" s="1"/>
      <c r="ADT298" s="1"/>
      <c r="ADU298" s="1"/>
      <c r="ADV298" s="1"/>
      <c r="ADW298" s="1"/>
      <c r="ADX298" s="1"/>
      <c r="ADY298" s="1"/>
      <c r="ADZ298" s="1"/>
      <c r="AEA298" s="1"/>
      <c r="AEB298" s="1"/>
      <c r="AEC298" s="1"/>
      <c r="AED298" s="1"/>
      <c r="AEE298" s="1"/>
      <c r="AEF298" s="1"/>
      <c r="AEG298" s="1"/>
      <c r="AEH298" s="1"/>
      <c r="AEI298" s="1"/>
      <c r="AEJ298" s="1"/>
      <c r="AEK298" s="1"/>
      <c r="AEL298" s="1"/>
      <c r="AEM298" s="1"/>
      <c r="AEN298" s="1"/>
      <c r="AEO298" s="1"/>
      <c r="AEP298" s="1"/>
      <c r="AEQ298" s="1"/>
      <c r="AER298" s="1"/>
      <c r="AES298" s="1"/>
      <c r="AET298" s="1"/>
      <c r="AEU298" s="1"/>
      <c r="AEV298" s="1"/>
      <c r="AEW298" s="1"/>
      <c r="AEX298" s="1"/>
      <c r="AEY298" s="1"/>
      <c r="AEZ298" s="1"/>
      <c r="AFA298" s="1"/>
      <c r="AFB298" s="1"/>
      <c r="AFC298" s="1"/>
      <c r="AFD298" s="1"/>
      <c r="AFE298" s="1"/>
      <c r="AFF298" s="1"/>
      <c r="AFG298" s="1"/>
      <c r="AFH298" s="1"/>
      <c r="AFI298" s="1"/>
      <c r="AFJ298" s="1"/>
      <c r="AFK298" s="1"/>
      <c r="AFL298" s="1"/>
      <c r="AFM298" s="1"/>
      <c r="AFN298" s="1"/>
      <c r="AFO298" s="1"/>
      <c r="AFP298" s="1"/>
      <c r="AFQ298" s="1"/>
      <c r="AFR298" s="1"/>
      <c r="AFS298" s="1"/>
      <c r="AFT298" s="1"/>
      <c r="AFU298" s="1"/>
      <c r="AFV298" s="1"/>
      <c r="AFW298" s="1"/>
      <c r="AFX298" s="1"/>
      <c r="AFY298" s="1"/>
      <c r="AFZ298" s="1"/>
      <c r="AGA298" s="1"/>
      <c r="AGB298" s="1"/>
      <c r="AGC298" s="1"/>
      <c r="AGD298" s="1"/>
      <c r="AGE298" s="1"/>
      <c r="AGF298" s="1"/>
      <c r="AGG298" s="1"/>
      <c r="AGH298" s="1"/>
      <c r="AGI298" s="1"/>
      <c r="AGJ298" s="1"/>
      <c r="AGK298" s="1"/>
      <c r="AGL298" s="1"/>
      <c r="AGM298" s="1"/>
      <c r="AGN298" s="1"/>
      <c r="AGO298" s="1"/>
      <c r="AGP298" s="1"/>
      <c r="AGQ298" s="1"/>
      <c r="AGR298" s="1"/>
      <c r="AGS298" s="1"/>
      <c r="AGT298" s="1"/>
      <c r="AGU298" s="1"/>
      <c r="AGV298" s="1"/>
      <c r="AGW298" s="1"/>
      <c r="AGX298" s="1"/>
      <c r="AGY298" s="1"/>
      <c r="AGZ298" s="1"/>
      <c r="AHA298" s="1"/>
      <c r="AHB298" s="1"/>
      <c r="AHC298" s="1"/>
      <c r="AHD298" s="1"/>
      <c r="AHE298" s="1"/>
      <c r="AHF298" s="1"/>
      <c r="AHG298" s="1"/>
      <c r="AHH298" s="1"/>
      <c r="AHI298" s="1"/>
      <c r="AHJ298" s="1"/>
      <c r="AHK298" s="1"/>
      <c r="AHL298" s="1"/>
      <c r="AHM298" s="1"/>
      <c r="AHN298" s="1"/>
      <c r="AHO298" s="1"/>
      <c r="AHP298" s="1"/>
      <c r="AHQ298" s="1"/>
      <c r="AHR298" s="1"/>
      <c r="AHS298" s="1"/>
      <c r="AHT298" s="1"/>
      <c r="AHU298" s="1"/>
      <c r="AHV298" s="1"/>
      <c r="AHW298" s="1"/>
      <c r="AHX298" s="1"/>
      <c r="AHY298" s="1"/>
      <c r="AHZ298" s="1"/>
      <c r="AIA298" s="1"/>
      <c r="AIB298" s="1"/>
      <c r="AIC298" s="1"/>
      <c r="AID298" s="1"/>
      <c r="AIE298" s="1"/>
      <c r="AIF298" s="1"/>
      <c r="AIG298" s="1"/>
      <c r="AIH298" s="1"/>
      <c r="AII298" s="1"/>
      <c r="AIJ298" s="1"/>
      <c r="AIK298" s="1"/>
      <c r="AIL298" s="1"/>
      <c r="AIM298" s="1"/>
      <c r="AIN298" s="1"/>
      <c r="AIO298" s="1"/>
      <c r="AIP298" s="1"/>
      <c r="AIQ298" s="1"/>
      <c r="AIR298" s="1"/>
      <c r="AIS298" s="1"/>
      <c r="AIT298" s="1"/>
      <c r="AIU298" s="1"/>
      <c r="AIV298" s="1"/>
      <c r="AIW298" s="1"/>
      <c r="AIX298" s="1"/>
      <c r="AIY298" s="1"/>
      <c r="AIZ298" s="1"/>
      <c r="AJA298" s="1"/>
      <c r="AJB298" s="1"/>
      <c r="AJC298" s="1"/>
      <c r="AJD298" s="1"/>
      <c r="AJE298" s="1"/>
      <c r="AJF298" s="1"/>
      <c r="AJG298" s="1"/>
      <c r="AJH298" s="1"/>
      <c r="AJI298" s="1"/>
      <c r="AJJ298" s="1"/>
      <c r="AJK298" s="1"/>
      <c r="AJL298" s="1"/>
      <c r="AJM298" s="1"/>
      <c r="AJN298" s="1"/>
      <c r="AJO298" s="1"/>
      <c r="AJP298" s="1"/>
      <c r="AJQ298" s="1"/>
      <c r="AJR298" s="1"/>
      <c r="AJS298" s="1"/>
      <c r="AJT298" s="1"/>
      <c r="AJU298" s="1"/>
      <c r="AJV298" s="1"/>
      <c r="AJW298" s="1"/>
      <c r="AJX298" s="1"/>
      <c r="AJY298" s="1"/>
      <c r="AJZ298" s="1"/>
      <c r="AKA298" s="1"/>
      <c r="AKB298" s="1"/>
      <c r="AKC298" s="1"/>
      <c r="AKD298" s="1"/>
      <c r="AKE298" s="1"/>
      <c r="AKF298" s="1"/>
      <c r="AKG298" s="1"/>
      <c r="AKH298" s="1"/>
      <c r="AKI298" s="1"/>
      <c r="AKJ298" s="1"/>
      <c r="AKK298" s="1"/>
      <c r="AKL298" s="1"/>
      <c r="AKM298" s="1"/>
      <c r="AKN298" s="1"/>
      <c r="AKO298" s="1"/>
      <c r="AKP298" s="1"/>
      <c r="AKQ298" s="1"/>
      <c r="AKR298" s="1"/>
      <c r="AKS298" s="1"/>
      <c r="AKT298" s="1"/>
      <c r="AKU298" s="1"/>
      <c r="AKV298" s="1"/>
      <c r="AKW298" s="1"/>
      <c r="AKX298" s="1"/>
      <c r="AKY298" s="1"/>
      <c r="AKZ298" s="1"/>
      <c r="ALA298" s="1"/>
      <c r="ALB298" s="1"/>
      <c r="ALC298" s="1"/>
      <c r="ALD298" s="1"/>
      <c r="ALE298" s="1"/>
      <c r="ALF298" s="1"/>
      <c r="ALG298" s="1"/>
      <c r="ALH298" s="1"/>
      <c r="ALI298" s="1"/>
      <c r="ALJ298" s="1"/>
      <c r="ALK298" s="1"/>
      <c r="ALL298" s="1"/>
      <c r="ALM298" s="1"/>
      <c r="ALN298" s="1"/>
      <c r="ALO298" s="1"/>
      <c r="ALP298" s="1"/>
      <c r="ALQ298" s="1"/>
      <c r="ALR298" s="1"/>
      <c r="ALS298" s="1"/>
      <c r="ALT298" s="1"/>
      <c r="ALU298" s="1"/>
      <c r="ALV298" s="1"/>
      <c r="ALW298" s="1"/>
      <c r="ALX298" s="1"/>
      <c r="ALY298" s="1"/>
      <c r="ALZ298" s="1"/>
      <c r="AMA298" s="1"/>
      <c r="AMB298" s="1"/>
      <c r="AMC298" s="1"/>
      <c r="AMD298" s="1"/>
      <c r="AME298" s="1"/>
      <c r="AMF298" s="1"/>
      <c r="AMG298" s="1"/>
      <c r="AMH298" s="1"/>
      <c r="AMI298" s="1"/>
      <c r="AMJ298" s="1"/>
      <c r="AMK298" s="1"/>
    </row>
    <row r="299" spans="1:1025" s="53" customFormat="1">
      <c r="A299" s="1"/>
      <c r="B299" s="25" t="s">
        <v>1325</v>
      </c>
      <c r="C299" s="26" t="s">
        <v>39</v>
      </c>
      <c r="D299" s="26">
        <v>5.42</v>
      </c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  <c r="JM299" s="1"/>
      <c r="JN299" s="1"/>
      <c r="JO299" s="1"/>
      <c r="JP299" s="1"/>
      <c r="JQ299" s="1"/>
      <c r="JR299" s="1"/>
      <c r="JS299" s="1"/>
      <c r="JT299" s="1"/>
      <c r="JU299" s="1"/>
      <c r="JV299" s="1"/>
      <c r="JW299" s="1"/>
      <c r="JX299" s="1"/>
      <c r="JY299" s="1"/>
      <c r="JZ299" s="1"/>
      <c r="KA299" s="1"/>
      <c r="KB299" s="1"/>
      <c r="KC299" s="1"/>
      <c r="KD299" s="1"/>
      <c r="KE299" s="1"/>
      <c r="KF299" s="1"/>
      <c r="KG299" s="1"/>
      <c r="KH299" s="1"/>
      <c r="KI299" s="1"/>
      <c r="KJ299" s="1"/>
      <c r="KK299" s="1"/>
      <c r="KL299" s="1"/>
      <c r="KM299" s="1"/>
      <c r="KN299" s="1"/>
      <c r="KO299" s="1"/>
      <c r="KP299" s="1"/>
      <c r="KQ299" s="1"/>
      <c r="KR299" s="1"/>
      <c r="KS299" s="1"/>
      <c r="KT299" s="1"/>
      <c r="KU299" s="1"/>
      <c r="KV299" s="1"/>
      <c r="KW299" s="1"/>
      <c r="KX299" s="1"/>
      <c r="KY299" s="1"/>
      <c r="KZ299" s="1"/>
      <c r="LA299" s="1"/>
      <c r="LB299" s="1"/>
      <c r="LC299" s="1"/>
      <c r="LD299" s="1"/>
      <c r="LE299" s="1"/>
      <c r="LF299" s="1"/>
      <c r="LG299" s="1"/>
      <c r="LH299" s="1"/>
      <c r="LI299" s="1"/>
      <c r="LJ299" s="1"/>
      <c r="LK299" s="1"/>
      <c r="LL299" s="1"/>
      <c r="LM299" s="1"/>
      <c r="LN299" s="1"/>
      <c r="LO299" s="1"/>
      <c r="LP299" s="1"/>
      <c r="LQ299" s="1"/>
      <c r="LR299" s="1"/>
      <c r="LS299" s="1"/>
      <c r="LT299" s="1"/>
      <c r="LU299" s="1"/>
      <c r="LV299" s="1"/>
      <c r="LW299" s="1"/>
      <c r="LX299" s="1"/>
      <c r="LY299" s="1"/>
      <c r="LZ299" s="1"/>
      <c r="MA299" s="1"/>
      <c r="MB299" s="1"/>
      <c r="MC299" s="1"/>
      <c r="MD299" s="1"/>
      <c r="ME299" s="1"/>
      <c r="MF299" s="1"/>
      <c r="MG299" s="1"/>
      <c r="MH299" s="1"/>
      <c r="MI299" s="1"/>
      <c r="MJ299" s="1"/>
      <c r="MK299" s="1"/>
      <c r="ML299" s="1"/>
      <c r="MM299" s="1"/>
      <c r="MN299" s="1"/>
      <c r="MO299" s="1"/>
      <c r="MP299" s="1"/>
      <c r="MQ299" s="1"/>
      <c r="MR299" s="1"/>
      <c r="MS299" s="1"/>
      <c r="MT299" s="1"/>
      <c r="MU299" s="1"/>
      <c r="MV299" s="1"/>
      <c r="MW299" s="1"/>
      <c r="MX299" s="1"/>
      <c r="MY299" s="1"/>
      <c r="MZ299" s="1"/>
      <c r="NA299" s="1"/>
      <c r="NB299" s="1"/>
      <c r="NC299" s="1"/>
      <c r="ND299" s="1"/>
      <c r="NE299" s="1"/>
      <c r="NF299" s="1"/>
      <c r="NG299" s="1"/>
      <c r="NH299" s="1"/>
      <c r="NI299" s="1"/>
      <c r="NJ299" s="1"/>
      <c r="NK299" s="1"/>
      <c r="NL299" s="1"/>
      <c r="NM299" s="1"/>
      <c r="NN299" s="1"/>
      <c r="NO299" s="1"/>
      <c r="NP299" s="1"/>
      <c r="NQ299" s="1"/>
      <c r="NR299" s="1"/>
      <c r="NS299" s="1"/>
      <c r="NT299" s="1"/>
      <c r="NU299" s="1"/>
      <c r="NV299" s="1"/>
      <c r="NW299" s="1"/>
      <c r="NX299" s="1"/>
      <c r="NY299" s="1"/>
      <c r="NZ299" s="1"/>
      <c r="OA299" s="1"/>
      <c r="OB299" s="1"/>
      <c r="OC299" s="1"/>
      <c r="OD299" s="1"/>
      <c r="OE299" s="1"/>
      <c r="OF299" s="1"/>
      <c r="OG299" s="1"/>
      <c r="OH299" s="1"/>
      <c r="OI299" s="1"/>
      <c r="OJ299" s="1"/>
      <c r="OK299" s="1"/>
      <c r="OL299" s="1"/>
      <c r="OM299" s="1"/>
      <c r="ON299" s="1"/>
      <c r="OO299" s="1"/>
      <c r="OP299" s="1"/>
      <c r="OQ299" s="1"/>
      <c r="OR299" s="1"/>
      <c r="OS299" s="1"/>
      <c r="OT299" s="1"/>
      <c r="OU299" s="1"/>
      <c r="OV299" s="1"/>
      <c r="OW299" s="1"/>
      <c r="OX299" s="1"/>
      <c r="OY299" s="1"/>
      <c r="OZ299" s="1"/>
      <c r="PA299" s="1"/>
      <c r="PB299" s="1"/>
      <c r="PC299" s="1"/>
      <c r="PD299" s="1"/>
      <c r="PE299" s="1"/>
      <c r="PF299" s="1"/>
      <c r="PG299" s="1"/>
      <c r="PH299" s="1"/>
      <c r="PI299" s="1"/>
      <c r="PJ299" s="1"/>
      <c r="PK299" s="1"/>
      <c r="PL299" s="1"/>
      <c r="PM299" s="1"/>
      <c r="PN299" s="1"/>
      <c r="PO299" s="1"/>
      <c r="PP299" s="1"/>
      <c r="PQ299" s="1"/>
      <c r="PR299" s="1"/>
      <c r="PS299" s="1"/>
      <c r="PT299" s="1"/>
      <c r="PU299" s="1"/>
      <c r="PV299" s="1"/>
      <c r="PW299" s="1"/>
      <c r="PX299" s="1"/>
      <c r="PY299" s="1"/>
      <c r="PZ299" s="1"/>
      <c r="QA299" s="1"/>
      <c r="QB299" s="1"/>
      <c r="QC299" s="1"/>
      <c r="QD299" s="1"/>
      <c r="QE299" s="1"/>
      <c r="QF299" s="1"/>
      <c r="QG299" s="1"/>
      <c r="QH299" s="1"/>
      <c r="QI299" s="1"/>
      <c r="QJ299" s="1"/>
      <c r="QK299" s="1"/>
      <c r="QL299" s="1"/>
      <c r="QM299" s="1"/>
      <c r="QN299" s="1"/>
      <c r="QO299" s="1"/>
      <c r="QP299" s="1"/>
      <c r="QQ299" s="1"/>
      <c r="QR299" s="1"/>
      <c r="QS299" s="1"/>
      <c r="QT299" s="1"/>
      <c r="QU299" s="1"/>
      <c r="QV299" s="1"/>
      <c r="QW299" s="1"/>
      <c r="QX299" s="1"/>
      <c r="QY299" s="1"/>
      <c r="QZ299" s="1"/>
      <c r="RA299" s="1"/>
      <c r="RB299" s="1"/>
      <c r="RC299" s="1"/>
      <c r="RD299" s="1"/>
      <c r="RE299" s="1"/>
      <c r="RF299" s="1"/>
      <c r="RG299" s="1"/>
      <c r="RH299" s="1"/>
      <c r="RI299" s="1"/>
      <c r="RJ299" s="1"/>
      <c r="RK299" s="1"/>
      <c r="RL299" s="1"/>
      <c r="RM299" s="1"/>
      <c r="RN299" s="1"/>
      <c r="RO299" s="1"/>
      <c r="RP299" s="1"/>
      <c r="RQ299" s="1"/>
      <c r="RR299" s="1"/>
      <c r="RS299" s="1"/>
      <c r="RT299" s="1"/>
      <c r="RU299" s="1"/>
      <c r="RV299" s="1"/>
      <c r="RW299" s="1"/>
      <c r="RX299" s="1"/>
      <c r="RY299" s="1"/>
      <c r="RZ299" s="1"/>
      <c r="SA299" s="1"/>
      <c r="SB299" s="1"/>
      <c r="SC299" s="1"/>
      <c r="SD299" s="1"/>
      <c r="SE299" s="1"/>
      <c r="SF299" s="1"/>
      <c r="SG299" s="1"/>
      <c r="SH299" s="1"/>
      <c r="SI299" s="1"/>
      <c r="SJ299" s="1"/>
      <c r="SK299" s="1"/>
      <c r="SL299" s="1"/>
      <c r="SM299" s="1"/>
      <c r="SN299" s="1"/>
      <c r="SO299" s="1"/>
      <c r="SP299" s="1"/>
      <c r="SQ299" s="1"/>
      <c r="SR299" s="1"/>
      <c r="SS299" s="1"/>
      <c r="ST299" s="1"/>
      <c r="SU299" s="1"/>
      <c r="SV299" s="1"/>
      <c r="SW299" s="1"/>
      <c r="SX299" s="1"/>
      <c r="SY299" s="1"/>
      <c r="SZ299" s="1"/>
      <c r="TA299" s="1"/>
      <c r="TB299" s="1"/>
      <c r="TC299" s="1"/>
      <c r="TD299" s="1"/>
      <c r="TE299" s="1"/>
      <c r="TF299" s="1"/>
      <c r="TG299" s="1"/>
      <c r="TH299" s="1"/>
      <c r="TI299" s="1"/>
      <c r="TJ299" s="1"/>
      <c r="TK299" s="1"/>
      <c r="TL299" s="1"/>
      <c r="TM299" s="1"/>
      <c r="TN299" s="1"/>
      <c r="TO299" s="1"/>
      <c r="TP299" s="1"/>
      <c r="TQ299" s="1"/>
      <c r="TR299" s="1"/>
      <c r="TS299" s="1"/>
      <c r="TT299" s="1"/>
      <c r="TU299" s="1"/>
      <c r="TV299" s="1"/>
      <c r="TW299" s="1"/>
      <c r="TX299" s="1"/>
      <c r="TY299" s="1"/>
      <c r="TZ299" s="1"/>
      <c r="UA299" s="1"/>
      <c r="UB299" s="1"/>
      <c r="UC299" s="1"/>
      <c r="UD299" s="1"/>
      <c r="UE299" s="1"/>
      <c r="UF299" s="1"/>
      <c r="UG299" s="1"/>
      <c r="UH299" s="1"/>
      <c r="UI299" s="1"/>
      <c r="UJ299" s="1"/>
      <c r="UK299" s="1"/>
      <c r="UL299" s="1"/>
      <c r="UM299" s="1"/>
      <c r="UN299" s="1"/>
      <c r="UO299" s="1"/>
      <c r="UP299" s="1"/>
      <c r="UQ299" s="1"/>
      <c r="UR299" s="1"/>
      <c r="US299" s="1"/>
      <c r="UT299" s="1"/>
      <c r="UU299" s="1"/>
      <c r="UV299" s="1"/>
      <c r="UW299" s="1"/>
      <c r="UX299" s="1"/>
      <c r="UY299" s="1"/>
      <c r="UZ299" s="1"/>
      <c r="VA299" s="1"/>
      <c r="VB299" s="1"/>
      <c r="VC299" s="1"/>
      <c r="VD299" s="1"/>
      <c r="VE299" s="1"/>
      <c r="VF299" s="1"/>
      <c r="VG299" s="1"/>
      <c r="VH299" s="1"/>
      <c r="VI299" s="1"/>
      <c r="VJ299" s="1"/>
      <c r="VK299" s="1"/>
      <c r="VL299" s="1"/>
      <c r="VM299" s="1"/>
      <c r="VN299" s="1"/>
      <c r="VO299" s="1"/>
      <c r="VP299" s="1"/>
      <c r="VQ299" s="1"/>
      <c r="VR299" s="1"/>
      <c r="VS299" s="1"/>
      <c r="VT299" s="1"/>
      <c r="VU299" s="1"/>
      <c r="VV299" s="1"/>
      <c r="VW299" s="1"/>
      <c r="VX299" s="1"/>
      <c r="VY299" s="1"/>
      <c r="VZ299" s="1"/>
      <c r="WA299" s="1"/>
      <c r="WB299" s="1"/>
      <c r="WC299" s="1"/>
      <c r="WD299" s="1"/>
      <c r="WE299" s="1"/>
      <c r="WF299" s="1"/>
      <c r="WG299" s="1"/>
      <c r="WH299" s="1"/>
      <c r="WI299" s="1"/>
      <c r="WJ299" s="1"/>
      <c r="WK299" s="1"/>
      <c r="WL299" s="1"/>
      <c r="WM299" s="1"/>
      <c r="WN299" s="1"/>
      <c r="WO299" s="1"/>
      <c r="WP299" s="1"/>
      <c r="WQ299" s="1"/>
      <c r="WR299" s="1"/>
      <c r="WS299" s="1"/>
      <c r="WT299" s="1"/>
      <c r="WU299" s="1"/>
      <c r="WV299" s="1"/>
      <c r="WW299" s="1"/>
      <c r="WX299" s="1"/>
      <c r="WY299" s="1"/>
      <c r="WZ299" s="1"/>
      <c r="XA299" s="1"/>
      <c r="XB299" s="1"/>
      <c r="XC299" s="1"/>
      <c r="XD299" s="1"/>
      <c r="XE299" s="1"/>
      <c r="XF299" s="1"/>
      <c r="XG299" s="1"/>
      <c r="XH299" s="1"/>
      <c r="XI299" s="1"/>
      <c r="XJ299" s="1"/>
      <c r="XK299" s="1"/>
      <c r="XL299" s="1"/>
      <c r="XM299" s="1"/>
      <c r="XN299" s="1"/>
      <c r="XO299" s="1"/>
      <c r="XP299" s="1"/>
      <c r="XQ299" s="1"/>
      <c r="XR299" s="1"/>
      <c r="XS299" s="1"/>
      <c r="XT299" s="1"/>
      <c r="XU299" s="1"/>
      <c r="XV299" s="1"/>
      <c r="XW299" s="1"/>
      <c r="XX299" s="1"/>
      <c r="XY299" s="1"/>
      <c r="XZ299" s="1"/>
      <c r="YA299" s="1"/>
      <c r="YB299" s="1"/>
      <c r="YC299" s="1"/>
      <c r="YD299" s="1"/>
      <c r="YE299" s="1"/>
      <c r="YF299" s="1"/>
      <c r="YG299" s="1"/>
      <c r="YH299" s="1"/>
      <c r="YI299" s="1"/>
      <c r="YJ299" s="1"/>
      <c r="YK299" s="1"/>
      <c r="YL299" s="1"/>
      <c r="YM299" s="1"/>
      <c r="YN299" s="1"/>
      <c r="YO299" s="1"/>
      <c r="YP299" s="1"/>
      <c r="YQ299" s="1"/>
      <c r="YR299" s="1"/>
      <c r="YS299" s="1"/>
      <c r="YT299" s="1"/>
      <c r="YU299" s="1"/>
      <c r="YV299" s="1"/>
      <c r="YW299" s="1"/>
      <c r="YX299" s="1"/>
      <c r="YY299" s="1"/>
      <c r="YZ299" s="1"/>
      <c r="ZA299" s="1"/>
      <c r="ZB299" s="1"/>
      <c r="ZC299" s="1"/>
      <c r="ZD299" s="1"/>
      <c r="ZE299" s="1"/>
      <c r="ZF299" s="1"/>
      <c r="ZG299" s="1"/>
      <c r="ZH299" s="1"/>
      <c r="ZI299" s="1"/>
      <c r="ZJ299" s="1"/>
      <c r="ZK299" s="1"/>
      <c r="ZL299" s="1"/>
      <c r="ZM299" s="1"/>
      <c r="ZN299" s="1"/>
      <c r="ZO299" s="1"/>
      <c r="ZP299" s="1"/>
      <c r="ZQ299" s="1"/>
      <c r="ZR299" s="1"/>
      <c r="ZS299" s="1"/>
      <c r="ZT299" s="1"/>
      <c r="ZU299" s="1"/>
      <c r="ZV299" s="1"/>
      <c r="ZW299" s="1"/>
      <c r="ZX299" s="1"/>
      <c r="ZY299" s="1"/>
      <c r="ZZ299" s="1"/>
      <c r="AAA299" s="1"/>
      <c r="AAB299" s="1"/>
      <c r="AAC299" s="1"/>
      <c r="AAD299" s="1"/>
      <c r="AAE299" s="1"/>
      <c r="AAF299" s="1"/>
      <c r="AAG299" s="1"/>
      <c r="AAH299" s="1"/>
      <c r="AAI299" s="1"/>
      <c r="AAJ299" s="1"/>
      <c r="AAK299" s="1"/>
      <c r="AAL299" s="1"/>
      <c r="AAM299" s="1"/>
      <c r="AAN299" s="1"/>
      <c r="AAO299" s="1"/>
      <c r="AAP299" s="1"/>
      <c r="AAQ299" s="1"/>
      <c r="AAR299" s="1"/>
      <c r="AAS299" s="1"/>
      <c r="AAT299" s="1"/>
      <c r="AAU299" s="1"/>
      <c r="AAV299" s="1"/>
      <c r="AAW299" s="1"/>
      <c r="AAX299" s="1"/>
      <c r="AAY299" s="1"/>
      <c r="AAZ299" s="1"/>
      <c r="ABA299" s="1"/>
      <c r="ABB299" s="1"/>
      <c r="ABC299" s="1"/>
      <c r="ABD299" s="1"/>
      <c r="ABE299" s="1"/>
      <c r="ABF299" s="1"/>
      <c r="ABG299" s="1"/>
      <c r="ABH299" s="1"/>
      <c r="ABI299" s="1"/>
      <c r="ABJ299" s="1"/>
      <c r="ABK299" s="1"/>
      <c r="ABL299" s="1"/>
      <c r="ABM299" s="1"/>
      <c r="ABN299" s="1"/>
      <c r="ABO299" s="1"/>
      <c r="ABP299" s="1"/>
      <c r="ABQ299" s="1"/>
      <c r="ABR299" s="1"/>
      <c r="ABS299" s="1"/>
      <c r="ABT299" s="1"/>
      <c r="ABU299" s="1"/>
      <c r="ABV299" s="1"/>
      <c r="ABW299" s="1"/>
      <c r="ABX299" s="1"/>
      <c r="ABY299" s="1"/>
      <c r="ABZ299" s="1"/>
      <c r="ACA299" s="1"/>
      <c r="ACB299" s="1"/>
      <c r="ACC299" s="1"/>
      <c r="ACD299" s="1"/>
      <c r="ACE299" s="1"/>
      <c r="ACF299" s="1"/>
      <c r="ACG299" s="1"/>
      <c r="ACH299" s="1"/>
      <c r="ACI299" s="1"/>
      <c r="ACJ299" s="1"/>
      <c r="ACK299" s="1"/>
      <c r="ACL299" s="1"/>
      <c r="ACM299" s="1"/>
      <c r="ACN299" s="1"/>
      <c r="ACO299" s="1"/>
      <c r="ACP299" s="1"/>
      <c r="ACQ299" s="1"/>
      <c r="ACR299" s="1"/>
      <c r="ACS299" s="1"/>
      <c r="ACT299" s="1"/>
      <c r="ACU299" s="1"/>
      <c r="ACV299" s="1"/>
      <c r="ACW299" s="1"/>
      <c r="ACX299" s="1"/>
      <c r="ACY299" s="1"/>
      <c r="ACZ299" s="1"/>
      <c r="ADA299" s="1"/>
      <c r="ADB299" s="1"/>
      <c r="ADC299" s="1"/>
      <c r="ADD299" s="1"/>
      <c r="ADE299" s="1"/>
      <c r="ADF299" s="1"/>
      <c r="ADG299" s="1"/>
      <c r="ADH299" s="1"/>
      <c r="ADI299" s="1"/>
      <c r="ADJ299" s="1"/>
      <c r="ADK299" s="1"/>
      <c r="ADL299" s="1"/>
      <c r="ADM299" s="1"/>
      <c r="ADN299" s="1"/>
      <c r="ADO299" s="1"/>
      <c r="ADP299" s="1"/>
      <c r="ADQ299" s="1"/>
      <c r="ADR299" s="1"/>
      <c r="ADS299" s="1"/>
      <c r="ADT299" s="1"/>
      <c r="ADU299" s="1"/>
      <c r="ADV299" s="1"/>
      <c r="ADW299" s="1"/>
      <c r="ADX299" s="1"/>
      <c r="ADY299" s="1"/>
      <c r="ADZ299" s="1"/>
      <c r="AEA299" s="1"/>
      <c r="AEB299" s="1"/>
      <c r="AEC299" s="1"/>
      <c r="AED299" s="1"/>
      <c r="AEE299" s="1"/>
      <c r="AEF299" s="1"/>
      <c r="AEG299" s="1"/>
      <c r="AEH299" s="1"/>
      <c r="AEI299" s="1"/>
      <c r="AEJ299" s="1"/>
      <c r="AEK299" s="1"/>
      <c r="AEL299" s="1"/>
      <c r="AEM299" s="1"/>
      <c r="AEN299" s="1"/>
      <c r="AEO299" s="1"/>
      <c r="AEP299" s="1"/>
      <c r="AEQ299" s="1"/>
      <c r="AER299" s="1"/>
      <c r="AES299" s="1"/>
      <c r="AET299" s="1"/>
      <c r="AEU299" s="1"/>
      <c r="AEV299" s="1"/>
      <c r="AEW299" s="1"/>
      <c r="AEX299" s="1"/>
      <c r="AEY299" s="1"/>
      <c r="AEZ299" s="1"/>
      <c r="AFA299" s="1"/>
      <c r="AFB299" s="1"/>
      <c r="AFC299" s="1"/>
      <c r="AFD299" s="1"/>
      <c r="AFE299" s="1"/>
      <c r="AFF299" s="1"/>
      <c r="AFG299" s="1"/>
      <c r="AFH299" s="1"/>
      <c r="AFI299" s="1"/>
      <c r="AFJ299" s="1"/>
      <c r="AFK299" s="1"/>
      <c r="AFL299" s="1"/>
      <c r="AFM299" s="1"/>
      <c r="AFN299" s="1"/>
      <c r="AFO299" s="1"/>
      <c r="AFP299" s="1"/>
      <c r="AFQ299" s="1"/>
      <c r="AFR299" s="1"/>
      <c r="AFS299" s="1"/>
      <c r="AFT299" s="1"/>
      <c r="AFU299" s="1"/>
      <c r="AFV299" s="1"/>
      <c r="AFW299" s="1"/>
      <c r="AFX299" s="1"/>
      <c r="AFY299" s="1"/>
      <c r="AFZ299" s="1"/>
      <c r="AGA299" s="1"/>
      <c r="AGB299" s="1"/>
      <c r="AGC299" s="1"/>
      <c r="AGD299" s="1"/>
      <c r="AGE299" s="1"/>
      <c r="AGF299" s="1"/>
      <c r="AGG299" s="1"/>
      <c r="AGH299" s="1"/>
      <c r="AGI299" s="1"/>
      <c r="AGJ299" s="1"/>
      <c r="AGK299" s="1"/>
      <c r="AGL299" s="1"/>
      <c r="AGM299" s="1"/>
      <c r="AGN299" s="1"/>
      <c r="AGO299" s="1"/>
      <c r="AGP299" s="1"/>
      <c r="AGQ299" s="1"/>
      <c r="AGR299" s="1"/>
      <c r="AGS299" s="1"/>
      <c r="AGT299" s="1"/>
      <c r="AGU299" s="1"/>
      <c r="AGV299" s="1"/>
      <c r="AGW299" s="1"/>
      <c r="AGX299" s="1"/>
      <c r="AGY299" s="1"/>
      <c r="AGZ299" s="1"/>
      <c r="AHA299" s="1"/>
      <c r="AHB299" s="1"/>
      <c r="AHC299" s="1"/>
      <c r="AHD299" s="1"/>
      <c r="AHE299" s="1"/>
      <c r="AHF299" s="1"/>
      <c r="AHG299" s="1"/>
      <c r="AHH299" s="1"/>
      <c r="AHI299" s="1"/>
      <c r="AHJ299" s="1"/>
      <c r="AHK299" s="1"/>
      <c r="AHL299" s="1"/>
      <c r="AHM299" s="1"/>
      <c r="AHN299" s="1"/>
      <c r="AHO299" s="1"/>
      <c r="AHP299" s="1"/>
      <c r="AHQ299" s="1"/>
      <c r="AHR299" s="1"/>
      <c r="AHS299" s="1"/>
      <c r="AHT299" s="1"/>
      <c r="AHU299" s="1"/>
      <c r="AHV299" s="1"/>
      <c r="AHW299" s="1"/>
      <c r="AHX299" s="1"/>
      <c r="AHY299" s="1"/>
      <c r="AHZ299" s="1"/>
      <c r="AIA299" s="1"/>
      <c r="AIB299" s="1"/>
      <c r="AIC299" s="1"/>
      <c r="AID299" s="1"/>
      <c r="AIE299" s="1"/>
      <c r="AIF299" s="1"/>
      <c r="AIG299" s="1"/>
      <c r="AIH299" s="1"/>
      <c r="AII299" s="1"/>
      <c r="AIJ299" s="1"/>
      <c r="AIK299" s="1"/>
      <c r="AIL299" s="1"/>
      <c r="AIM299" s="1"/>
      <c r="AIN299" s="1"/>
      <c r="AIO299" s="1"/>
      <c r="AIP299" s="1"/>
      <c r="AIQ299" s="1"/>
      <c r="AIR299" s="1"/>
      <c r="AIS299" s="1"/>
      <c r="AIT299" s="1"/>
      <c r="AIU299" s="1"/>
      <c r="AIV299" s="1"/>
      <c r="AIW299" s="1"/>
      <c r="AIX299" s="1"/>
      <c r="AIY299" s="1"/>
      <c r="AIZ299" s="1"/>
      <c r="AJA299" s="1"/>
      <c r="AJB299" s="1"/>
      <c r="AJC299" s="1"/>
      <c r="AJD299" s="1"/>
      <c r="AJE299" s="1"/>
      <c r="AJF299" s="1"/>
      <c r="AJG299" s="1"/>
      <c r="AJH299" s="1"/>
      <c r="AJI299" s="1"/>
      <c r="AJJ299" s="1"/>
      <c r="AJK299" s="1"/>
      <c r="AJL299" s="1"/>
      <c r="AJM299" s="1"/>
      <c r="AJN299" s="1"/>
      <c r="AJO299" s="1"/>
      <c r="AJP299" s="1"/>
      <c r="AJQ299" s="1"/>
      <c r="AJR299" s="1"/>
      <c r="AJS299" s="1"/>
      <c r="AJT299" s="1"/>
      <c r="AJU299" s="1"/>
      <c r="AJV299" s="1"/>
      <c r="AJW299" s="1"/>
      <c r="AJX299" s="1"/>
      <c r="AJY299" s="1"/>
      <c r="AJZ299" s="1"/>
      <c r="AKA299" s="1"/>
      <c r="AKB299" s="1"/>
      <c r="AKC299" s="1"/>
      <c r="AKD299" s="1"/>
      <c r="AKE299" s="1"/>
      <c r="AKF299" s="1"/>
      <c r="AKG299" s="1"/>
      <c r="AKH299" s="1"/>
      <c r="AKI299" s="1"/>
      <c r="AKJ299" s="1"/>
      <c r="AKK299" s="1"/>
      <c r="AKL299" s="1"/>
      <c r="AKM299" s="1"/>
      <c r="AKN299" s="1"/>
      <c r="AKO299" s="1"/>
      <c r="AKP299" s="1"/>
      <c r="AKQ299" s="1"/>
      <c r="AKR299" s="1"/>
      <c r="AKS299" s="1"/>
      <c r="AKT299" s="1"/>
      <c r="AKU299" s="1"/>
      <c r="AKV299" s="1"/>
      <c r="AKW299" s="1"/>
      <c r="AKX299" s="1"/>
      <c r="AKY299" s="1"/>
      <c r="AKZ299" s="1"/>
      <c r="ALA299" s="1"/>
      <c r="ALB299" s="1"/>
      <c r="ALC299" s="1"/>
      <c r="ALD299" s="1"/>
      <c r="ALE299" s="1"/>
      <c r="ALF299" s="1"/>
      <c r="ALG299" s="1"/>
      <c r="ALH299" s="1"/>
      <c r="ALI299" s="1"/>
      <c r="ALJ299" s="1"/>
      <c r="ALK299" s="1"/>
      <c r="ALL299" s="1"/>
      <c r="ALM299" s="1"/>
      <c r="ALN299" s="1"/>
      <c r="ALO299" s="1"/>
      <c r="ALP299" s="1"/>
      <c r="ALQ299" s="1"/>
      <c r="ALR299" s="1"/>
      <c r="ALS299" s="1"/>
      <c r="ALT299" s="1"/>
      <c r="ALU299" s="1"/>
      <c r="ALV299" s="1"/>
      <c r="ALW299" s="1"/>
      <c r="ALX299" s="1"/>
      <c r="ALY299" s="1"/>
      <c r="ALZ299" s="1"/>
      <c r="AMA299" s="1"/>
      <c r="AMB299" s="1"/>
      <c r="AMC299" s="1"/>
      <c r="AMD299" s="1"/>
      <c r="AME299" s="1"/>
      <c r="AMF299" s="1"/>
      <c r="AMG299" s="1"/>
      <c r="AMH299" s="1"/>
      <c r="AMI299" s="1"/>
      <c r="AMJ299" s="1"/>
      <c r="AMK299" s="1"/>
    </row>
    <row r="300" spans="1:1025" s="53" customFormat="1">
      <c r="A300" s="1"/>
      <c r="B300" s="25">
        <v>161</v>
      </c>
      <c r="C300" s="26" t="s">
        <v>1326</v>
      </c>
      <c r="D300" s="26">
        <v>11.79</v>
      </c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  <c r="MR300" s="1"/>
      <c r="MS300" s="1"/>
      <c r="MT300" s="1"/>
      <c r="MU300" s="1"/>
      <c r="MV300" s="1"/>
      <c r="MW300" s="1"/>
      <c r="MX300" s="1"/>
      <c r="MY300" s="1"/>
      <c r="MZ300" s="1"/>
      <c r="NA300" s="1"/>
      <c r="NB300" s="1"/>
      <c r="NC300" s="1"/>
      <c r="ND300" s="1"/>
      <c r="NE300" s="1"/>
      <c r="NF300" s="1"/>
      <c r="NG300" s="1"/>
      <c r="NH300" s="1"/>
      <c r="NI300" s="1"/>
      <c r="NJ300" s="1"/>
      <c r="NK300" s="1"/>
      <c r="NL300" s="1"/>
      <c r="NM300" s="1"/>
      <c r="NN300" s="1"/>
      <c r="NO300" s="1"/>
      <c r="NP300" s="1"/>
      <c r="NQ300" s="1"/>
      <c r="NR300" s="1"/>
      <c r="NS300" s="1"/>
      <c r="NT300" s="1"/>
      <c r="NU300" s="1"/>
      <c r="NV300" s="1"/>
      <c r="NW300" s="1"/>
      <c r="NX300" s="1"/>
      <c r="NY300" s="1"/>
      <c r="NZ300" s="1"/>
      <c r="OA300" s="1"/>
      <c r="OB300" s="1"/>
      <c r="OC300" s="1"/>
      <c r="OD300" s="1"/>
      <c r="OE300" s="1"/>
      <c r="OF300" s="1"/>
      <c r="OG300" s="1"/>
      <c r="OH300" s="1"/>
      <c r="OI300" s="1"/>
      <c r="OJ300" s="1"/>
      <c r="OK300" s="1"/>
      <c r="OL300" s="1"/>
      <c r="OM300" s="1"/>
      <c r="ON300" s="1"/>
      <c r="OO300" s="1"/>
      <c r="OP300" s="1"/>
      <c r="OQ300" s="1"/>
      <c r="OR300" s="1"/>
      <c r="OS300" s="1"/>
      <c r="OT300" s="1"/>
      <c r="OU300" s="1"/>
      <c r="OV300" s="1"/>
      <c r="OW300" s="1"/>
      <c r="OX300" s="1"/>
      <c r="OY300" s="1"/>
      <c r="OZ300" s="1"/>
      <c r="PA300" s="1"/>
      <c r="PB300" s="1"/>
      <c r="PC300" s="1"/>
      <c r="PD300" s="1"/>
      <c r="PE300" s="1"/>
      <c r="PF300" s="1"/>
      <c r="PG300" s="1"/>
      <c r="PH300" s="1"/>
      <c r="PI300" s="1"/>
      <c r="PJ300" s="1"/>
      <c r="PK300" s="1"/>
      <c r="PL300" s="1"/>
      <c r="PM300" s="1"/>
      <c r="PN300" s="1"/>
      <c r="PO300" s="1"/>
      <c r="PP300" s="1"/>
      <c r="PQ300" s="1"/>
      <c r="PR300" s="1"/>
      <c r="PS300" s="1"/>
      <c r="PT300" s="1"/>
      <c r="PU300" s="1"/>
      <c r="PV300" s="1"/>
      <c r="PW300" s="1"/>
      <c r="PX300" s="1"/>
      <c r="PY300" s="1"/>
      <c r="PZ300" s="1"/>
      <c r="QA300" s="1"/>
      <c r="QB300" s="1"/>
      <c r="QC300" s="1"/>
      <c r="QD300" s="1"/>
      <c r="QE300" s="1"/>
      <c r="QF300" s="1"/>
      <c r="QG300" s="1"/>
      <c r="QH300" s="1"/>
      <c r="QI300" s="1"/>
      <c r="QJ300" s="1"/>
      <c r="QK300" s="1"/>
      <c r="QL300" s="1"/>
      <c r="QM300" s="1"/>
      <c r="QN300" s="1"/>
      <c r="QO300" s="1"/>
      <c r="QP300" s="1"/>
      <c r="QQ300" s="1"/>
      <c r="QR300" s="1"/>
      <c r="QS300" s="1"/>
      <c r="QT300" s="1"/>
      <c r="QU300" s="1"/>
      <c r="QV300" s="1"/>
      <c r="QW300" s="1"/>
      <c r="QX300" s="1"/>
      <c r="QY300" s="1"/>
      <c r="QZ300" s="1"/>
      <c r="RA300" s="1"/>
      <c r="RB300" s="1"/>
      <c r="RC300" s="1"/>
      <c r="RD300" s="1"/>
      <c r="RE300" s="1"/>
      <c r="RF300" s="1"/>
      <c r="RG300" s="1"/>
      <c r="RH300" s="1"/>
      <c r="RI300" s="1"/>
      <c r="RJ300" s="1"/>
      <c r="RK300" s="1"/>
      <c r="RL300" s="1"/>
      <c r="RM300" s="1"/>
      <c r="RN300" s="1"/>
      <c r="RO300" s="1"/>
      <c r="RP300" s="1"/>
      <c r="RQ300" s="1"/>
      <c r="RR300" s="1"/>
      <c r="RS300" s="1"/>
      <c r="RT300" s="1"/>
      <c r="RU300" s="1"/>
      <c r="RV300" s="1"/>
      <c r="RW300" s="1"/>
      <c r="RX300" s="1"/>
      <c r="RY300" s="1"/>
      <c r="RZ300" s="1"/>
      <c r="SA300" s="1"/>
      <c r="SB300" s="1"/>
      <c r="SC300" s="1"/>
      <c r="SD300" s="1"/>
      <c r="SE300" s="1"/>
      <c r="SF300" s="1"/>
      <c r="SG300" s="1"/>
      <c r="SH300" s="1"/>
      <c r="SI300" s="1"/>
      <c r="SJ300" s="1"/>
      <c r="SK300" s="1"/>
      <c r="SL300" s="1"/>
      <c r="SM300" s="1"/>
      <c r="SN300" s="1"/>
      <c r="SO300" s="1"/>
      <c r="SP300" s="1"/>
      <c r="SQ300" s="1"/>
      <c r="SR300" s="1"/>
      <c r="SS300" s="1"/>
      <c r="ST300" s="1"/>
      <c r="SU300" s="1"/>
      <c r="SV300" s="1"/>
      <c r="SW300" s="1"/>
      <c r="SX300" s="1"/>
      <c r="SY300" s="1"/>
      <c r="SZ300" s="1"/>
      <c r="TA300" s="1"/>
      <c r="TB300" s="1"/>
      <c r="TC300" s="1"/>
      <c r="TD300" s="1"/>
      <c r="TE300" s="1"/>
      <c r="TF300" s="1"/>
      <c r="TG300" s="1"/>
      <c r="TH300" s="1"/>
      <c r="TI300" s="1"/>
      <c r="TJ300" s="1"/>
      <c r="TK300" s="1"/>
      <c r="TL300" s="1"/>
      <c r="TM300" s="1"/>
      <c r="TN300" s="1"/>
      <c r="TO300" s="1"/>
      <c r="TP300" s="1"/>
      <c r="TQ300" s="1"/>
      <c r="TR300" s="1"/>
      <c r="TS300" s="1"/>
      <c r="TT300" s="1"/>
      <c r="TU300" s="1"/>
      <c r="TV300" s="1"/>
      <c r="TW300" s="1"/>
      <c r="TX300" s="1"/>
      <c r="TY300" s="1"/>
      <c r="TZ300" s="1"/>
      <c r="UA300" s="1"/>
      <c r="UB300" s="1"/>
      <c r="UC300" s="1"/>
      <c r="UD300" s="1"/>
      <c r="UE300" s="1"/>
      <c r="UF300" s="1"/>
      <c r="UG300" s="1"/>
      <c r="UH300" s="1"/>
      <c r="UI300" s="1"/>
      <c r="UJ300" s="1"/>
      <c r="UK300" s="1"/>
      <c r="UL300" s="1"/>
      <c r="UM300" s="1"/>
      <c r="UN300" s="1"/>
      <c r="UO300" s="1"/>
      <c r="UP300" s="1"/>
      <c r="UQ300" s="1"/>
      <c r="UR300" s="1"/>
      <c r="US300" s="1"/>
      <c r="UT300" s="1"/>
      <c r="UU300" s="1"/>
      <c r="UV300" s="1"/>
      <c r="UW300" s="1"/>
      <c r="UX300" s="1"/>
      <c r="UY300" s="1"/>
      <c r="UZ300" s="1"/>
      <c r="VA300" s="1"/>
      <c r="VB300" s="1"/>
      <c r="VC300" s="1"/>
      <c r="VD300" s="1"/>
      <c r="VE300" s="1"/>
      <c r="VF300" s="1"/>
      <c r="VG300" s="1"/>
      <c r="VH300" s="1"/>
      <c r="VI300" s="1"/>
      <c r="VJ300" s="1"/>
      <c r="VK300" s="1"/>
      <c r="VL300" s="1"/>
      <c r="VM300" s="1"/>
      <c r="VN300" s="1"/>
      <c r="VO300" s="1"/>
      <c r="VP300" s="1"/>
      <c r="VQ300" s="1"/>
      <c r="VR300" s="1"/>
      <c r="VS300" s="1"/>
      <c r="VT300" s="1"/>
      <c r="VU300" s="1"/>
      <c r="VV300" s="1"/>
      <c r="VW300" s="1"/>
      <c r="VX300" s="1"/>
      <c r="VY300" s="1"/>
      <c r="VZ300" s="1"/>
      <c r="WA300" s="1"/>
      <c r="WB300" s="1"/>
      <c r="WC300" s="1"/>
      <c r="WD300" s="1"/>
      <c r="WE300" s="1"/>
      <c r="WF300" s="1"/>
      <c r="WG300" s="1"/>
      <c r="WH300" s="1"/>
      <c r="WI300" s="1"/>
      <c r="WJ300" s="1"/>
      <c r="WK300" s="1"/>
      <c r="WL300" s="1"/>
      <c r="WM300" s="1"/>
      <c r="WN300" s="1"/>
      <c r="WO300" s="1"/>
      <c r="WP300" s="1"/>
      <c r="WQ300" s="1"/>
      <c r="WR300" s="1"/>
      <c r="WS300" s="1"/>
      <c r="WT300" s="1"/>
      <c r="WU300" s="1"/>
      <c r="WV300" s="1"/>
      <c r="WW300" s="1"/>
      <c r="WX300" s="1"/>
      <c r="WY300" s="1"/>
      <c r="WZ300" s="1"/>
      <c r="XA300" s="1"/>
      <c r="XB300" s="1"/>
      <c r="XC300" s="1"/>
      <c r="XD300" s="1"/>
      <c r="XE300" s="1"/>
      <c r="XF300" s="1"/>
      <c r="XG300" s="1"/>
      <c r="XH300" s="1"/>
      <c r="XI300" s="1"/>
      <c r="XJ300" s="1"/>
      <c r="XK300" s="1"/>
      <c r="XL300" s="1"/>
      <c r="XM300" s="1"/>
      <c r="XN300" s="1"/>
      <c r="XO300" s="1"/>
      <c r="XP300" s="1"/>
      <c r="XQ300" s="1"/>
      <c r="XR300" s="1"/>
      <c r="XS300" s="1"/>
      <c r="XT300" s="1"/>
      <c r="XU300" s="1"/>
      <c r="XV300" s="1"/>
      <c r="XW300" s="1"/>
      <c r="XX300" s="1"/>
      <c r="XY300" s="1"/>
      <c r="XZ300" s="1"/>
      <c r="YA300" s="1"/>
      <c r="YB300" s="1"/>
      <c r="YC300" s="1"/>
      <c r="YD300" s="1"/>
      <c r="YE300" s="1"/>
      <c r="YF300" s="1"/>
      <c r="YG300" s="1"/>
      <c r="YH300" s="1"/>
      <c r="YI300" s="1"/>
      <c r="YJ300" s="1"/>
      <c r="YK300" s="1"/>
      <c r="YL300" s="1"/>
      <c r="YM300" s="1"/>
      <c r="YN300" s="1"/>
      <c r="YO300" s="1"/>
      <c r="YP300" s="1"/>
      <c r="YQ300" s="1"/>
      <c r="YR300" s="1"/>
      <c r="YS300" s="1"/>
      <c r="YT300" s="1"/>
      <c r="YU300" s="1"/>
      <c r="YV300" s="1"/>
      <c r="YW300" s="1"/>
      <c r="YX300" s="1"/>
      <c r="YY300" s="1"/>
      <c r="YZ300" s="1"/>
      <c r="ZA300" s="1"/>
      <c r="ZB300" s="1"/>
      <c r="ZC300" s="1"/>
      <c r="ZD300" s="1"/>
      <c r="ZE300" s="1"/>
      <c r="ZF300" s="1"/>
      <c r="ZG300" s="1"/>
      <c r="ZH300" s="1"/>
      <c r="ZI300" s="1"/>
      <c r="ZJ300" s="1"/>
      <c r="ZK300" s="1"/>
      <c r="ZL300" s="1"/>
      <c r="ZM300" s="1"/>
      <c r="ZN300" s="1"/>
      <c r="ZO300" s="1"/>
      <c r="ZP300" s="1"/>
      <c r="ZQ300" s="1"/>
      <c r="ZR300" s="1"/>
      <c r="ZS300" s="1"/>
      <c r="ZT300" s="1"/>
      <c r="ZU300" s="1"/>
      <c r="ZV300" s="1"/>
      <c r="ZW300" s="1"/>
      <c r="ZX300" s="1"/>
      <c r="ZY300" s="1"/>
      <c r="ZZ300" s="1"/>
      <c r="AAA300" s="1"/>
      <c r="AAB300" s="1"/>
      <c r="AAC300" s="1"/>
      <c r="AAD300" s="1"/>
      <c r="AAE300" s="1"/>
      <c r="AAF300" s="1"/>
      <c r="AAG300" s="1"/>
      <c r="AAH300" s="1"/>
      <c r="AAI300" s="1"/>
      <c r="AAJ300" s="1"/>
      <c r="AAK300" s="1"/>
      <c r="AAL300" s="1"/>
      <c r="AAM300" s="1"/>
      <c r="AAN300" s="1"/>
      <c r="AAO300" s="1"/>
      <c r="AAP300" s="1"/>
      <c r="AAQ300" s="1"/>
      <c r="AAR300" s="1"/>
      <c r="AAS300" s="1"/>
      <c r="AAT300" s="1"/>
      <c r="AAU300" s="1"/>
      <c r="AAV300" s="1"/>
      <c r="AAW300" s="1"/>
      <c r="AAX300" s="1"/>
      <c r="AAY300" s="1"/>
      <c r="AAZ300" s="1"/>
      <c r="ABA300" s="1"/>
      <c r="ABB300" s="1"/>
      <c r="ABC300" s="1"/>
      <c r="ABD300" s="1"/>
      <c r="ABE300" s="1"/>
      <c r="ABF300" s="1"/>
      <c r="ABG300" s="1"/>
      <c r="ABH300" s="1"/>
      <c r="ABI300" s="1"/>
      <c r="ABJ300" s="1"/>
      <c r="ABK300" s="1"/>
      <c r="ABL300" s="1"/>
      <c r="ABM300" s="1"/>
      <c r="ABN300" s="1"/>
      <c r="ABO300" s="1"/>
      <c r="ABP300" s="1"/>
      <c r="ABQ300" s="1"/>
      <c r="ABR300" s="1"/>
      <c r="ABS300" s="1"/>
      <c r="ABT300" s="1"/>
      <c r="ABU300" s="1"/>
      <c r="ABV300" s="1"/>
      <c r="ABW300" s="1"/>
      <c r="ABX300" s="1"/>
      <c r="ABY300" s="1"/>
      <c r="ABZ300" s="1"/>
      <c r="ACA300" s="1"/>
      <c r="ACB300" s="1"/>
      <c r="ACC300" s="1"/>
      <c r="ACD300" s="1"/>
      <c r="ACE300" s="1"/>
      <c r="ACF300" s="1"/>
      <c r="ACG300" s="1"/>
      <c r="ACH300" s="1"/>
      <c r="ACI300" s="1"/>
      <c r="ACJ300" s="1"/>
      <c r="ACK300" s="1"/>
      <c r="ACL300" s="1"/>
      <c r="ACM300" s="1"/>
      <c r="ACN300" s="1"/>
      <c r="ACO300" s="1"/>
      <c r="ACP300" s="1"/>
      <c r="ACQ300" s="1"/>
      <c r="ACR300" s="1"/>
      <c r="ACS300" s="1"/>
      <c r="ACT300" s="1"/>
      <c r="ACU300" s="1"/>
      <c r="ACV300" s="1"/>
      <c r="ACW300" s="1"/>
      <c r="ACX300" s="1"/>
      <c r="ACY300" s="1"/>
      <c r="ACZ300" s="1"/>
      <c r="ADA300" s="1"/>
      <c r="ADB300" s="1"/>
      <c r="ADC300" s="1"/>
      <c r="ADD300" s="1"/>
      <c r="ADE300" s="1"/>
      <c r="ADF300" s="1"/>
      <c r="ADG300" s="1"/>
      <c r="ADH300" s="1"/>
      <c r="ADI300" s="1"/>
      <c r="ADJ300" s="1"/>
      <c r="ADK300" s="1"/>
      <c r="ADL300" s="1"/>
      <c r="ADM300" s="1"/>
      <c r="ADN300" s="1"/>
      <c r="ADO300" s="1"/>
      <c r="ADP300" s="1"/>
      <c r="ADQ300" s="1"/>
      <c r="ADR300" s="1"/>
      <c r="ADS300" s="1"/>
      <c r="ADT300" s="1"/>
      <c r="ADU300" s="1"/>
      <c r="ADV300" s="1"/>
      <c r="ADW300" s="1"/>
      <c r="ADX300" s="1"/>
      <c r="ADY300" s="1"/>
      <c r="ADZ300" s="1"/>
      <c r="AEA300" s="1"/>
      <c r="AEB300" s="1"/>
      <c r="AEC300" s="1"/>
      <c r="AED300" s="1"/>
      <c r="AEE300" s="1"/>
      <c r="AEF300" s="1"/>
      <c r="AEG300" s="1"/>
      <c r="AEH300" s="1"/>
      <c r="AEI300" s="1"/>
      <c r="AEJ300" s="1"/>
      <c r="AEK300" s="1"/>
      <c r="AEL300" s="1"/>
      <c r="AEM300" s="1"/>
      <c r="AEN300" s="1"/>
      <c r="AEO300" s="1"/>
      <c r="AEP300" s="1"/>
      <c r="AEQ300" s="1"/>
      <c r="AER300" s="1"/>
      <c r="AES300" s="1"/>
      <c r="AET300" s="1"/>
      <c r="AEU300" s="1"/>
      <c r="AEV300" s="1"/>
      <c r="AEW300" s="1"/>
      <c r="AEX300" s="1"/>
      <c r="AEY300" s="1"/>
      <c r="AEZ300" s="1"/>
      <c r="AFA300" s="1"/>
      <c r="AFB300" s="1"/>
      <c r="AFC300" s="1"/>
      <c r="AFD300" s="1"/>
      <c r="AFE300" s="1"/>
      <c r="AFF300" s="1"/>
      <c r="AFG300" s="1"/>
      <c r="AFH300" s="1"/>
      <c r="AFI300" s="1"/>
      <c r="AFJ300" s="1"/>
      <c r="AFK300" s="1"/>
      <c r="AFL300" s="1"/>
      <c r="AFM300" s="1"/>
      <c r="AFN300" s="1"/>
      <c r="AFO300" s="1"/>
      <c r="AFP300" s="1"/>
      <c r="AFQ300" s="1"/>
      <c r="AFR300" s="1"/>
      <c r="AFS300" s="1"/>
      <c r="AFT300" s="1"/>
      <c r="AFU300" s="1"/>
      <c r="AFV300" s="1"/>
      <c r="AFW300" s="1"/>
      <c r="AFX300" s="1"/>
      <c r="AFY300" s="1"/>
      <c r="AFZ300" s="1"/>
      <c r="AGA300" s="1"/>
      <c r="AGB300" s="1"/>
      <c r="AGC300" s="1"/>
      <c r="AGD300" s="1"/>
      <c r="AGE300" s="1"/>
      <c r="AGF300" s="1"/>
      <c r="AGG300" s="1"/>
      <c r="AGH300" s="1"/>
      <c r="AGI300" s="1"/>
      <c r="AGJ300" s="1"/>
      <c r="AGK300" s="1"/>
      <c r="AGL300" s="1"/>
      <c r="AGM300" s="1"/>
      <c r="AGN300" s="1"/>
      <c r="AGO300" s="1"/>
      <c r="AGP300" s="1"/>
      <c r="AGQ300" s="1"/>
      <c r="AGR300" s="1"/>
      <c r="AGS300" s="1"/>
      <c r="AGT300" s="1"/>
      <c r="AGU300" s="1"/>
      <c r="AGV300" s="1"/>
      <c r="AGW300" s="1"/>
      <c r="AGX300" s="1"/>
      <c r="AGY300" s="1"/>
      <c r="AGZ300" s="1"/>
      <c r="AHA300" s="1"/>
      <c r="AHB300" s="1"/>
      <c r="AHC300" s="1"/>
      <c r="AHD300" s="1"/>
      <c r="AHE300" s="1"/>
      <c r="AHF300" s="1"/>
      <c r="AHG300" s="1"/>
      <c r="AHH300" s="1"/>
      <c r="AHI300" s="1"/>
      <c r="AHJ300" s="1"/>
      <c r="AHK300" s="1"/>
      <c r="AHL300" s="1"/>
      <c r="AHM300" s="1"/>
      <c r="AHN300" s="1"/>
      <c r="AHO300" s="1"/>
      <c r="AHP300" s="1"/>
      <c r="AHQ300" s="1"/>
      <c r="AHR300" s="1"/>
      <c r="AHS300" s="1"/>
      <c r="AHT300" s="1"/>
      <c r="AHU300" s="1"/>
      <c r="AHV300" s="1"/>
      <c r="AHW300" s="1"/>
      <c r="AHX300" s="1"/>
      <c r="AHY300" s="1"/>
      <c r="AHZ300" s="1"/>
      <c r="AIA300" s="1"/>
      <c r="AIB300" s="1"/>
      <c r="AIC300" s="1"/>
      <c r="AID300" s="1"/>
      <c r="AIE300" s="1"/>
      <c r="AIF300" s="1"/>
      <c r="AIG300" s="1"/>
      <c r="AIH300" s="1"/>
      <c r="AII300" s="1"/>
      <c r="AIJ300" s="1"/>
      <c r="AIK300" s="1"/>
      <c r="AIL300" s="1"/>
      <c r="AIM300" s="1"/>
      <c r="AIN300" s="1"/>
      <c r="AIO300" s="1"/>
      <c r="AIP300" s="1"/>
      <c r="AIQ300" s="1"/>
      <c r="AIR300" s="1"/>
      <c r="AIS300" s="1"/>
      <c r="AIT300" s="1"/>
      <c r="AIU300" s="1"/>
      <c r="AIV300" s="1"/>
      <c r="AIW300" s="1"/>
      <c r="AIX300" s="1"/>
      <c r="AIY300" s="1"/>
      <c r="AIZ300" s="1"/>
      <c r="AJA300" s="1"/>
      <c r="AJB300" s="1"/>
      <c r="AJC300" s="1"/>
      <c r="AJD300" s="1"/>
      <c r="AJE300" s="1"/>
      <c r="AJF300" s="1"/>
      <c r="AJG300" s="1"/>
      <c r="AJH300" s="1"/>
      <c r="AJI300" s="1"/>
      <c r="AJJ300" s="1"/>
      <c r="AJK300" s="1"/>
      <c r="AJL300" s="1"/>
      <c r="AJM300" s="1"/>
      <c r="AJN300" s="1"/>
      <c r="AJO300" s="1"/>
      <c r="AJP300" s="1"/>
      <c r="AJQ300" s="1"/>
      <c r="AJR300" s="1"/>
      <c r="AJS300" s="1"/>
      <c r="AJT300" s="1"/>
      <c r="AJU300" s="1"/>
      <c r="AJV300" s="1"/>
      <c r="AJW300" s="1"/>
      <c r="AJX300" s="1"/>
      <c r="AJY300" s="1"/>
      <c r="AJZ300" s="1"/>
      <c r="AKA300" s="1"/>
      <c r="AKB300" s="1"/>
      <c r="AKC300" s="1"/>
      <c r="AKD300" s="1"/>
      <c r="AKE300" s="1"/>
      <c r="AKF300" s="1"/>
      <c r="AKG300" s="1"/>
      <c r="AKH300" s="1"/>
      <c r="AKI300" s="1"/>
      <c r="AKJ300" s="1"/>
      <c r="AKK300" s="1"/>
      <c r="AKL300" s="1"/>
      <c r="AKM300" s="1"/>
      <c r="AKN300" s="1"/>
      <c r="AKO300" s="1"/>
      <c r="AKP300" s="1"/>
      <c r="AKQ300" s="1"/>
      <c r="AKR300" s="1"/>
      <c r="AKS300" s="1"/>
      <c r="AKT300" s="1"/>
      <c r="AKU300" s="1"/>
      <c r="AKV300" s="1"/>
      <c r="AKW300" s="1"/>
      <c r="AKX300" s="1"/>
      <c r="AKY300" s="1"/>
      <c r="AKZ300" s="1"/>
      <c r="ALA300" s="1"/>
      <c r="ALB300" s="1"/>
      <c r="ALC300" s="1"/>
      <c r="ALD300" s="1"/>
      <c r="ALE300" s="1"/>
      <c r="ALF300" s="1"/>
      <c r="ALG300" s="1"/>
      <c r="ALH300" s="1"/>
      <c r="ALI300" s="1"/>
      <c r="ALJ300" s="1"/>
      <c r="ALK300" s="1"/>
      <c r="ALL300" s="1"/>
      <c r="ALM300" s="1"/>
      <c r="ALN300" s="1"/>
      <c r="ALO300" s="1"/>
      <c r="ALP300" s="1"/>
      <c r="ALQ300" s="1"/>
      <c r="ALR300" s="1"/>
      <c r="ALS300" s="1"/>
      <c r="ALT300" s="1"/>
      <c r="ALU300" s="1"/>
      <c r="ALV300" s="1"/>
      <c r="ALW300" s="1"/>
      <c r="ALX300" s="1"/>
      <c r="ALY300" s="1"/>
      <c r="ALZ300" s="1"/>
      <c r="AMA300" s="1"/>
      <c r="AMB300" s="1"/>
      <c r="AMC300" s="1"/>
      <c r="AMD300" s="1"/>
      <c r="AME300" s="1"/>
      <c r="AMF300" s="1"/>
      <c r="AMG300" s="1"/>
      <c r="AMH300" s="1"/>
      <c r="AMI300" s="1"/>
      <c r="AMJ300" s="1"/>
      <c r="AMK300" s="1"/>
    </row>
    <row r="301" spans="1:1025" s="53" customFormat="1">
      <c r="A301" s="1"/>
      <c r="B301" s="25">
        <v>162</v>
      </c>
      <c r="C301" s="26" t="s">
        <v>1327</v>
      </c>
      <c r="D301" s="26">
        <v>10.24</v>
      </c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  <c r="MQ301" s="1"/>
      <c r="MR301" s="1"/>
      <c r="MS301" s="1"/>
      <c r="MT301" s="1"/>
      <c r="MU301" s="1"/>
      <c r="MV301" s="1"/>
      <c r="MW301" s="1"/>
      <c r="MX301" s="1"/>
      <c r="MY301" s="1"/>
      <c r="MZ301" s="1"/>
      <c r="NA301" s="1"/>
      <c r="NB301" s="1"/>
      <c r="NC301" s="1"/>
      <c r="ND301" s="1"/>
      <c r="NE301" s="1"/>
      <c r="NF301" s="1"/>
      <c r="NG301" s="1"/>
      <c r="NH301" s="1"/>
      <c r="NI301" s="1"/>
      <c r="NJ301" s="1"/>
      <c r="NK301" s="1"/>
      <c r="NL301" s="1"/>
      <c r="NM301" s="1"/>
      <c r="NN301" s="1"/>
      <c r="NO301" s="1"/>
      <c r="NP301" s="1"/>
      <c r="NQ301" s="1"/>
      <c r="NR301" s="1"/>
      <c r="NS301" s="1"/>
      <c r="NT301" s="1"/>
      <c r="NU301" s="1"/>
      <c r="NV301" s="1"/>
      <c r="NW301" s="1"/>
      <c r="NX301" s="1"/>
      <c r="NY301" s="1"/>
      <c r="NZ301" s="1"/>
      <c r="OA301" s="1"/>
      <c r="OB301" s="1"/>
      <c r="OC301" s="1"/>
      <c r="OD301" s="1"/>
      <c r="OE301" s="1"/>
      <c r="OF301" s="1"/>
      <c r="OG301" s="1"/>
      <c r="OH301" s="1"/>
      <c r="OI301" s="1"/>
      <c r="OJ301" s="1"/>
      <c r="OK301" s="1"/>
      <c r="OL301" s="1"/>
      <c r="OM301" s="1"/>
      <c r="ON301" s="1"/>
      <c r="OO301" s="1"/>
      <c r="OP301" s="1"/>
      <c r="OQ301" s="1"/>
      <c r="OR301" s="1"/>
      <c r="OS301" s="1"/>
      <c r="OT301" s="1"/>
      <c r="OU301" s="1"/>
      <c r="OV301" s="1"/>
      <c r="OW301" s="1"/>
      <c r="OX301" s="1"/>
      <c r="OY301" s="1"/>
      <c r="OZ301" s="1"/>
      <c r="PA301" s="1"/>
      <c r="PB301" s="1"/>
      <c r="PC301" s="1"/>
      <c r="PD301" s="1"/>
      <c r="PE301" s="1"/>
      <c r="PF301" s="1"/>
      <c r="PG301" s="1"/>
      <c r="PH301" s="1"/>
      <c r="PI301" s="1"/>
      <c r="PJ301" s="1"/>
      <c r="PK301" s="1"/>
      <c r="PL301" s="1"/>
      <c r="PM301" s="1"/>
      <c r="PN301" s="1"/>
      <c r="PO301" s="1"/>
      <c r="PP301" s="1"/>
      <c r="PQ301" s="1"/>
      <c r="PR301" s="1"/>
      <c r="PS301" s="1"/>
      <c r="PT301" s="1"/>
      <c r="PU301" s="1"/>
      <c r="PV301" s="1"/>
      <c r="PW301" s="1"/>
      <c r="PX301" s="1"/>
      <c r="PY301" s="1"/>
      <c r="PZ301" s="1"/>
      <c r="QA301" s="1"/>
      <c r="QB301" s="1"/>
      <c r="QC301" s="1"/>
      <c r="QD301" s="1"/>
      <c r="QE301" s="1"/>
      <c r="QF301" s="1"/>
      <c r="QG301" s="1"/>
      <c r="QH301" s="1"/>
      <c r="QI301" s="1"/>
      <c r="QJ301" s="1"/>
      <c r="QK301" s="1"/>
      <c r="QL301" s="1"/>
      <c r="QM301" s="1"/>
      <c r="QN301" s="1"/>
      <c r="QO301" s="1"/>
      <c r="QP301" s="1"/>
      <c r="QQ301" s="1"/>
      <c r="QR301" s="1"/>
      <c r="QS301" s="1"/>
      <c r="QT301" s="1"/>
      <c r="QU301" s="1"/>
      <c r="QV301" s="1"/>
      <c r="QW301" s="1"/>
      <c r="QX301" s="1"/>
      <c r="QY301" s="1"/>
      <c r="QZ301" s="1"/>
      <c r="RA301" s="1"/>
      <c r="RB301" s="1"/>
      <c r="RC301" s="1"/>
      <c r="RD301" s="1"/>
      <c r="RE301" s="1"/>
      <c r="RF301" s="1"/>
      <c r="RG301" s="1"/>
      <c r="RH301" s="1"/>
      <c r="RI301" s="1"/>
      <c r="RJ301" s="1"/>
      <c r="RK301" s="1"/>
      <c r="RL301" s="1"/>
      <c r="RM301" s="1"/>
      <c r="RN301" s="1"/>
      <c r="RO301" s="1"/>
      <c r="RP301" s="1"/>
      <c r="RQ301" s="1"/>
      <c r="RR301" s="1"/>
      <c r="RS301" s="1"/>
      <c r="RT301" s="1"/>
      <c r="RU301" s="1"/>
      <c r="RV301" s="1"/>
      <c r="RW301" s="1"/>
      <c r="RX301" s="1"/>
      <c r="RY301" s="1"/>
      <c r="RZ301" s="1"/>
      <c r="SA301" s="1"/>
      <c r="SB301" s="1"/>
      <c r="SC301" s="1"/>
      <c r="SD301" s="1"/>
      <c r="SE301" s="1"/>
      <c r="SF301" s="1"/>
      <c r="SG301" s="1"/>
      <c r="SH301" s="1"/>
      <c r="SI301" s="1"/>
      <c r="SJ301" s="1"/>
      <c r="SK301" s="1"/>
      <c r="SL301" s="1"/>
      <c r="SM301" s="1"/>
      <c r="SN301" s="1"/>
      <c r="SO301" s="1"/>
      <c r="SP301" s="1"/>
      <c r="SQ301" s="1"/>
      <c r="SR301" s="1"/>
      <c r="SS301" s="1"/>
      <c r="ST301" s="1"/>
      <c r="SU301" s="1"/>
      <c r="SV301" s="1"/>
      <c r="SW301" s="1"/>
      <c r="SX301" s="1"/>
      <c r="SY301" s="1"/>
      <c r="SZ301" s="1"/>
      <c r="TA301" s="1"/>
      <c r="TB301" s="1"/>
      <c r="TC301" s="1"/>
      <c r="TD301" s="1"/>
      <c r="TE301" s="1"/>
      <c r="TF301" s="1"/>
      <c r="TG301" s="1"/>
      <c r="TH301" s="1"/>
      <c r="TI301" s="1"/>
      <c r="TJ301" s="1"/>
      <c r="TK301" s="1"/>
      <c r="TL301" s="1"/>
      <c r="TM301" s="1"/>
      <c r="TN301" s="1"/>
      <c r="TO301" s="1"/>
      <c r="TP301" s="1"/>
      <c r="TQ301" s="1"/>
      <c r="TR301" s="1"/>
      <c r="TS301" s="1"/>
      <c r="TT301" s="1"/>
      <c r="TU301" s="1"/>
      <c r="TV301" s="1"/>
      <c r="TW301" s="1"/>
      <c r="TX301" s="1"/>
      <c r="TY301" s="1"/>
      <c r="TZ301" s="1"/>
      <c r="UA301" s="1"/>
      <c r="UB301" s="1"/>
      <c r="UC301" s="1"/>
      <c r="UD301" s="1"/>
      <c r="UE301" s="1"/>
      <c r="UF301" s="1"/>
      <c r="UG301" s="1"/>
      <c r="UH301" s="1"/>
      <c r="UI301" s="1"/>
      <c r="UJ301" s="1"/>
      <c r="UK301" s="1"/>
      <c r="UL301" s="1"/>
      <c r="UM301" s="1"/>
      <c r="UN301" s="1"/>
      <c r="UO301" s="1"/>
      <c r="UP301" s="1"/>
      <c r="UQ301" s="1"/>
      <c r="UR301" s="1"/>
      <c r="US301" s="1"/>
      <c r="UT301" s="1"/>
      <c r="UU301" s="1"/>
      <c r="UV301" s="1"/>
      <c r="UW301" s="1"/>
      <c r="UX301" s="1"/>
      <c r="UY301" s="1"/>
      <c r="UZ301" s="1"/>
      <c r="VA301" s="1"/>
      <c r="VB301" s="1"/>
      <c r="VC301" s="1"/>
      <c r="VD301" s="1"/>
      <c r="VE301" s="1"/>
      <c r="VF301" s="1"/>
      <c r="VG301" s="1"/>
      <c r="VH301" s="1"/>
      <c r="VI301" s="1"/>
      <c r="VJ301" s="1"/>
      <c r="VK301" s="1"/>
      <c r="VL301" s="1"/>
      <c r="VM301" s="1"/>
      <c r="VN301" s="1"/>
      <c r="VO301" s="1"/>
      <c r="VP301" s="1"/>
      <c r="VQ301" s="1"/>
      <c r="VR301" s="1"/>
      <c r="VS301" s="1"/>
      <c r="VT301" s="1"/>
      <c r="VU301" s="1"/>
      <c r="VV301" s="1"/>
      <c r="VW301" s="1"/>
      <c r="VX301" s="1"/>
      <c r="VY301" s="1"/>
      <c r="VZ301" s="1"/>
      <c r="WA301" s="1"/>
      <c r="WB301" s="1"/>
      <c r="WC301" s="1"/>
      <c r="WD301" s="1"/>
      <c r="WE301" s="1"/>
      <c r="WF301" s="1"/>
      <c r="WG301" s="1"/>
      <c r="WH301" s="1"/>
      <c r="WI301" s="1"/>
      <c r="WJ301" s="1"/>
      <c r="WK301" s="1"/>
      <c r="WL301" s="1"/>
      <c r="WM301" s="1"/>
      <c r="WN301" s="1"/>
      <c r="WO301" s="1"/>
      <c r="WP301" s="1"/>
      <c r="WQ301" s="1"/>
      <c r="WR301" s="1"/>
      <c r="WS301" s="1"/>
      <c r="WT301" s="1"/>
      <c r="WU301" s="1"/>
      <c r="WV301" s="1"/>
      <c r="WW301" s="1"/>
      <c r="WX301" s="1"/>
      <c r="WY301" s="1"/>
      <c r="WZ301" s="1"/>
      <c r="XA301" s="1"/>
      <c r="XB301" s="1"/>
      <c r="XC301" s="1"/>
      <c r="XD301" s="1"/>
      <c r="XE301" s="1"/>
      <c r="XF301" s="1"/>
      <c r="XG301" s="1"/>
      <c r="XH301" s="1"/>
      <c r="XI301" s="1"/>
      <c r="XJ301" s="1"/>
      <c r="XK301" s="1"/>
      <c r="XL301" s="1"/>
      <c r="XM301" s="1"/>
      <c r="XN301" s="1"/>
      <c r="XO301" s="1"/>
      <c r="XP301" s="1"/>
      <c r="XQ301" s="1"/>
      <c r="XR301" s="1"/>
      <c r="XS301" s="1"/>
      <c r="XT301" s="1"/>
      <c r="XU301" s="1"/>
      <c r="XV301" s="1"/>
      <c r="XW301" s="1"/>
      <c r="XX301" s="1"/>
      <c r="XY301" s="1"/>
      <c r="XZ301" s="1"/>
      <c r="YA301" s="1"/>
      <c r="YB301" s="1"/>
      <c r="YC301" s="1"/>
      <c r="YD301" s="1"/>
      <c r="YE301" s="1"/>
      <c r="YF301" s="1"/>
      <c r="YG301" s="1"/>
      <c r="YH301" s="1"/>
      <c r="YI301" s="1"/>
      <c r="YJ301" s="1"/>
      <c r="YK301" s="1"/>
      <c r="YL301" s="1"/>
      <c r="YM301" s="1"/>
      <c r="YN301" s="1"/>
      <c r="YO301" s="1"/>
      <c r="YP301" s="1"/>
      <c r="YQ301" s="1"/>
      <c r="YR301" s="1"/>
      <c r="YS301" s="1"/>
      <c r="YT301" s="1"/>
      <c r="YU301" s="1"/>
      <c r="YV301" s="1"/>
      <c r="YW301" s="1"/>
      <c r="YX301" s="1"/>
      <c r="YY301" s="1"/>
      <c r="YZ301" s="1"/>
      <c r="ZA301" s="1"/>
      <c r="ZB301" s="1"/>
      <c r="ZC301" s="1"/>
      <c r="ZD301" s="1"/>
      <c r="ZE301" s="1"/>
      <c r="ZF301" s="1"/>
      <c r="ZG301" s="1"/>
      <c r="ZH301" s="1"/>
      <c r="ZI301" s="1"/>
      <c r="ZJ301" s="1"/>
      <c r="ZK301" s="1"/>
      <c r="ZL301" s="1"/>
      <c r="ZM301" s="1"/>
      <c r="ZN301" s="1"/>
      <c r="ZO301" s="1"/>
      <c r="ZP301" s="1"/>
      <c r="ZQ301" s="1"/>
      <c r="ZR301" s="1"/>
      <c r="ZS301" s="1"/>
      <c r="ZT301" s="1"/>
      <c r="ZU301" s="1"/>
      <c r="ZV301" s="1"/>
      <c r="ZW301" s="1"/>
      <c r="ZX301" s="1"/>
      <c r="ZY301" s="1"/>
      <c r="ZZ301" s="1"/>
      <c r="AAA301" s="1"/>
      <c r="AAB301" s="1"/>
      <c r="AAC301" s="1"/>
      <c r="AAD301" s="1"/>
      <c r="AAE301" s="1"/>
      <c r="AAF301" s="1"/>
      <c r="AAG301" s="1"/>
      <c r="AAH301" s="1"/>
      <c r="AAI301" s="1"/>
      <c r="AAJ301" s="1"/>
      <c r="AAK301" s="1"/>
      <c r="AAL301" s="1"/>
      <c r="AAM301" s="1"/>
      <c r="AAN301" s="1"/>
      <c r="AAO301" s="1"/>
      <c r="AAP301" s="1"/>
      <c r="AAQ301" s="1"/>
      <c r="AAR301" s="1"/>
      <c r="AAS301" s="1"/>
      <c r="AAT301" s="1"/>
      <c r="AAU301" s="1"/>
      <c r="AAV301" s="1"/>
      <c r="AAW301" s="1"/>
      <c r="AAX301" s="1"/>
      <c r="AAY301" s="1"/>
      <c r="AAZ301" s="1"/>
      <c r="ABA301" s="1"/>
      <c r="ABB301" s="1"/>
      <c r="ABC301" s="1"/>
      <c r="ABD301" s="1"/>
      <c r="ABE301" s="1"/>
      <c r="ABF301" s="1"/>
      <c r="ABG301" s="1"/>
      <c r="ABH301" s="1"/>
      <c r="ABI301" s="1"/>
      <c r="ABJ301" s="1"/>
      <c r="ABK301" s="1"/>
      <c r="ABL301" s="1"/>
      <c r="ABM301" s="1"/>
      <c r="ABN301" s="1"/>
      <c r="ABO301" s="1"/>
      <c r="ABP301" s="1"/>
      <c r="ABQ301" s="1"/>
      <c r="ABR301" s="1"/>
      <c r="ABS301" s="1"/>
      <c r="ABT301" s="1"/>
      <c r="ABU301" s="1"/>
      <c r="ABV301" s="1"/>
      <c r="ABW301" s="1"/>
      <c r="ABX301" s="1"/>
      <c r="ABY301" s="1"/>
      <c r="ABZ301" s="1"/>
      <c r="ACA301" s="1"/>
      <c r="ACB301" s="1"/>
      <c r="ACC301" s="1"/>
      <c r="ACD301" s="1"/>
      <c r="ACE301" s="1"/>
      <c r="ACF301" s="1"/>
      <c r="ACG301" s="1"/>
      <c r="ACH301" s="1"/>
      <c r="ACI301" s="1"/>
      <c r="ACJ301" s="1"/>
      <c r="ACK301" s="1"/>
      <c r="ACL301" s="1"/>
      <c r="ACM301" s="1"/>
      <c r="ACN301" s="1"/>
      <c r="ACO301" s="1"/>
      <c r="ACP301" s="1"/>
      <c r="ACQ301" s="1"/>
      <c r="ACR301" s="1"/>
      <c r="ACS301" s="1"/>
      <c r="ACT301" s="1"/>
      <c r="ACU301" s="1"/>
      <c r="ACV301" s="1"/>
      <c r="ACW301" s="1"/>
      <c r="ACX301" s="1"/>
      <c r="ACY301" s="1"/>
      <c r="ACZ301" s="1"/>
      <c r="ADA301" s="1"/>
      <c r="ADB301" s="1"/>
      <c r="ADC301" s="1"/>
      <c r="ADD301" s="1"/>
      <c r="ADE301" s="1"/>
      <c r="ADF301" s="1"/>
      <c r="ADG301" s="1"/>
      <c r="ADH301" s="1"/>
      <c r="ADI301" s="1"/>
      <c r="ADJ301" s="1"/>
      <c r="ADK301" s="1"/>
      <c r="ADL301" s="1"/>
      <c r="ADM301" s="1"/>
      <c r="ADN301" s="1"/>
      <c r="ADO301" s="1"/>
      <c r="ADP301" s="1"/>
      <c r="ADQ301" s="1"/>
      <c r="ADR301" s="1"/>
      <c r="ADS301" s="1"/>
      <c r="ADT301" s="1"/>
      <c r="ADU301" s="1"/>
      <c r="ADV301" s="1"/>
      <c r="ADW301" s="1"/>
      <c r="ADX301" s="1"/>
      <c r="ADY301" s="1"/>
      <c r="ADZ301" s="1"/>
      <c r="AEA301" s="1"/>
      <c r="AEB301" s="1"/>
      <c r="AEC301" s="1"/>
      <c r="AED301" s="1"/>
      <c r="AEE301" s="1"/>
      <c r="AEF301" s="1"/>
      <c r="AEG301" s="1"/>
      <c r="AEH301" s="1"/>
      <c r="AEI301" s="1"/>
      <c r="AEJ301" s="1"/>
      <c r="AEK301" s="1"/>
      <c r="AEL301" s="1"/>
      <c r="AEM301" s="1"/>
      <c r="AEN301" s="1"/>
      <c r="AEO301" s="1"/>
      <c r="AEP301" s="1"/>
      <c r="AEQ301" s="1"/>
      <c r="AER301" s="1"/>
      <c r="AES301" s="1"/>
      <c r="AET301" s="1"/>
      <c r="AEU301" s="1"/>
      <c r="AEV301" s="1"/>
      <c r="AEW301" s="1"/>
      <c r="AEX301" s="1"/>
      <c r="AEY301" s="1"/>
      <c r="AEZ301" s="1"/>
      <c r="AFA301" s="1"/>
      <c r="AFB301" s="1"/>
      <c r="AFC301" s="1"/>
      <c r="AFD301" s="1"/>
      <c r="AFE301" s="1"/>
      <c r="AFF301" s="1"/>
      <c r="AFG301" s="1"/>
      <c r="AFH301" s="1"/>
      <c r="AFI301" s="1"/>
      <c r="AFJ301" s="1"/>
      <c r="AFK301" s="1"/>
      <c r="AFL301" s="1"/>
      <c r="AFM301" s="1"/>
      <c r="AFN301" s="1"/>
      <c r="AFO301" s="1"/>
      <c r="AFP301" s="1"/>
      <c r="AFQ301" s="1"/>
      <c r="AFR301" s="1"/>
      <c r="AFS301" s="1"/>
      <c r="AFT301" s="1"/>
      <c r="AFU301" s="1"/>
      <c r="AFV301" s="1"/>
      <c r="AFW301" s="1"/>
      <c r="AFX301" s="1"/>
      <c r="AFY301" s="1"/>
      <c r="AFZ301" s="1"/>
      <c r="AGA301" s="1"/>
      <c r="AGB301" s="1"/>
      <c r="AGC301" s="1"/>
      <c r="AGD301" s="1"/>
      <c r="AGE301" s="1"/>
      <c r="AGF301" s="1"/>
      <c r="AGG301" s="1"/>
      <c r="AGH301" s="1"/>
      <c r="AGI301" s="1"/>
      <c r="AGJ301" s="1"/>
      <c r="AGK301" s="1"/>
      <c r="AGL301" s="1"/>
      <c r="AGM301" s="1"/>
      <c r="AGN301" s="1"/>
      <c r="AGO301" s="1"/>
      <c r="AGP301" s="1"/>
      <c r="AGQ301" s="1"/>
      <c r="AGR301" s="1"/>
      <c r="AGS301" s="1"/>
      <c r="AGT301" s="1"/>
      <c r="AGU301" s="1"/>
      <c r="AGV301" s="1"/>
      <c r="AGW301" s="1"/>
      <c r="AGX301" s="1"/>
      <c r="AGY301" s="1"/>
      <c r="AGZ301" s="1"/>
      <c r="AHA301" s="1"/>
      <c r="AHB301" s="1"/>
      <c r="AHC301" s="1"/>
      <c r="AHD301" s="1"/>
      <c r="AHE301" s="1"/>
      <c r="AHF301" s="1"/>
      <c r="AHG301" s="1"/>
      <c r="AHH301" s="1"/>
      <c r="AHI301" s="1"/>
      <c r="AHJ301" s="1"/>
      <c r="AHK301" s="1"/>
      <c r="AHL301" s="1"/>
      <c r="AHM301" s="1"/>
      <c r="AHN301" s="1"/>
      <c r="AHO301" s="1"/>
      <c r="AHP301" s="1"/>
      <c r="AHQ301" s="1"/>
      <c r="AHR301" s="1"/>
      <c r="AHS301" s="1"/>
      <c r="AHT301" s="1"/>
      <c r="AHU301" s="1"/>
      <c r="AHV301" s="1"/>
      <c r="AHW301" s="1"/>
      <c r="AHX301" s="1"/>
      <c r="AHY301" s="1"/>
      <c r="AHZ301" s="1"/>
      <c r="AIA301" s="1"/>
      <c r="AIB301" s="1"/>
      <c r="AIC301" s="1"/>
      <c r="AID301" s="1"/>
      <c r="AIE301" s="1"/>
      <c r="AIF301" s="1"/>
      <c r="AIG301" s="1"/>
      <c r="AIH301" s="1"/>
      <c r="AII301" s="1"/>
      <c r="AIJ301" s="1"/>
      <c r="AIK301" s="1"/>
      <c r="AIL301" s="1"/>
      <c r="AIM301" s="1"/>
      <c r="AIN301" s="1"/>
      <c r="AIO301" s="1"/>
      <c r="AIP301" s="1"/>
      <c r="AIQ301" s="1"/>
      <c r="AIR301" s="1"/>
      <c r="AIS301" s="1"/>
      <c r="AIT301" s="1"/>
      <c r="AIU301" s="1"/>
      <c r="AIV301" s="1"/>
      <c r="AIW301" s="1"/>
      <c r="AIX301" s="1"/>
      <c r="AIY301" s="1"/>
      <c r="AIZ301" s="1"/>
      <c r="AJA301" s="1"/>
      <c r="AJB301" s="1"/>
      <c r="AJC301" s="1"/>
      <c r="AJD301" s="1"/>
      <c r="AJE301" s="1"/>
      <c r="AJF301" s="1"/>
      <c r="AJG301" s="1"/>
      <c r="AJH301" s="1"/>
      <c r="AJI301" s="1"/>
      <c r="AJJ301" s="1"/>
      <c r="AJK301" s="1"/>
      <c r="AJL301" s="1"/>
      <c r="AJM301" s="1"/>
      <c r="AJN301" s="1"/>
      <c r="AJO301" s="1"/>
      <c r="AJP301" s="1"/>
      <c r="AJQ301" s="1"/>
      <c r="AJR301" s="1"/>
      <c r="AJS301" s="1"/>
      <c r="AJT301" s="1"/>
      <c r="AJU301" s="1"/>
      <c r="AJV301" s="1"/>
      <c r="AJW301" s="1"/>
      <c r="AJX301" s="1"/>
      <c r="AJY301" s="1"/>
      <c r="AJZ301" s="1"/>
      <c r="AKA301" s="1"/>
      <c r="AKB301" s="1"/>
      <c r="AKC301" s="1"/>
      <c r="AKD301" s="1"/>
      <c r="AKE301" s="1"/>
      <c r="AKF301" s="1"/>
      <c r="AKG301" s="1"/>
      <c r="AKH301" s="1"/>
      <c r="AKI301" s="1"/>
      <c r="AKJ301" s="1"/>
      <c r="AKK301" s="1"/>
      <c r="AKL301" s="1"/>
      <c r="AKM301" s="1"/>
      <c r="AKN301" s="1"/>
      <c r="AKO301" s="1"/>
      <c r="AKP301" s="1"/>
      <c r="AKQ301" s="1"/>
      <c r="AKR301" s="1"/>
      <c r="AKS301" s="1"/>
      <c r="AKT301" s="1"/>
      <c r="AKU301" s="1"/>
      <c r="AKV301" s="1"/>
      <c r="AKW301" s="1"/>
      <c r="AKX301" s="1"/>
      <c r="AKY301" s="1"/>
      <c r="AKZ301" s="1"/>
      <c r="ALA301" s="1"/>
      <c r="ALB301" s="1"/>
      <c r="ALC301" s="1"/>
      <c r="ALD301" s="1"/>
      <c r="ALE301" s="1"/>
      <c r="ALF301" s="1"/>
      <c r="ALG301" s="1"/>
      <c r="ALH301" s="1"/>
      <c r="ALI301" s="1"/>
      <c r="ALJ301" s="1"/>
      <c r="ALK301" s="1"/>
      <c r="ALL301" s="1"/>
      <c r="ALM301" s="1"/>
      <c r="ALN301" s="1"/>
      <c r="ALO301" s="1"/>
      <c r="ALP301" s="1"/>
      <c r="ALQ301" s="1"/>
      <c r="ALR301" s="1"/>
      <c r="ALS301" s="1"/>
      <c r="ALT301" s="1"/>
      <c r="ALU301" s="1"/>
      <c r="ALV301" s="1"/>
      <c r="ALW301" s="1"/>
      <c r="ALX301" s="1"/>
      <c r="ALY301" s="1"/>
      <c r="ALZ301" s="1"/>
      <c r="AMA301" s="1"/>
      <c r="AMB301" s="1"/>
      <c r="AMC301" s="1"/>
      <c r="AMD301" s="1"/>
      <c r="AME301" s="1"/>
      <c r="AMF301" s="1"/>
      <c r="AMG301" s="1"/>
      <c r="AMH301" s="1"/>
      <c r="AMI301" s="1"/>
      <c r="AMJ301" s="1"/>
      <c r="AMK301" s="1"/>
    </row>
    <row r="302" spans="1:1025" s="53" customFormat="1">
      <c r="A302" s="1"/>
      <c r="B302" s="25">
        <v>163</v>
      </c>
      <c r="C302" s="26" t="s">
        <v>1328</v>
      </c>
      <c r="D302" s="26">
        <v>10.61</v>
      </c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  <c r="MR302" s="1"/>
      <c r="MS302" s="1"/>
      <c r="MT302" s="1"/>
      <c r="MU302" s="1"/>
      <c r="MV302" s="1"/>
      <c r="MW302" s="1"/>
      <c r="MX302" s="1"/>
      <c r="MY302" s="1"/>
      <c r="MZ302" s="1"/>
      <c r="NA302" s="1"/>
      <c r="NB302" s="1"/>
      <c r="NC302" s="1"/>
      <c r="ND302" s="1"/>
      <c r="NE302" s="1"/>
      <c r="NF302" s="1"/>
      <c r="NG302" s="1"/>
      <c r="NH302" s="1"/>
      <c r="NI302" s="1"/>
      <c r="NJ302" s="1"/>
      <c r="NK302" s="1"/>
      <c r="NL302" s="1"/>
      <c r="NM302" s="1"/>
      <c r="NN302" s="1"/>
      <c r="NO302" s="1"/>
      <c r="NP302" s="1"/>
      <c r="NQ302" s="1"/>
      <c r="NR302" s="1"/>
      <c r="NS302" s="1"/>
      <c r="NT302" s="1"/>
      <c r="NU302" s="1"/>
      <c r="NV302" s="1"/>
      <c r="NW302" s="1"/>
      <c r="NX302" s="1"/>
      <c r="NY302" s="1"/>
      <c r="NZ302" s="1"/>
      <c r="OA302" s="1"/>
      <c r="OB302" s="1"/>
      <c r="OC302" s="1"/>
      <c r="OD302" s="1"/>
      <c r="OE302" s="1"/>
      <c r="OF302" s="1"/>
      <c r="OG302" s="1"/>
      <c r="OH302" s="1"/>
      <c r="OI302" s="1"/>
      <c r="OJ302" s="1"/>
      <c r="OK302" s="1"/>
      <c r="OL302" s="1"/>
      <c r="OM302" s="1"/>
      <c r="ON302" s="1"/>
      <c r="OO302" s="1"/>
      <c r="OP302" s="1"/>
      <c r="OQ302" s="1"/>
      <c r="OR302" s="1"/>
      <c r="OS302" s="1"/>
      <c r="OT302" s="1"/>
      <c r="OU302" s="1"/>
      <c r="OV302" s="1"/>
      <c r="OW302" s="1"/>
      <c r="OX302" s="1"/>
      <c r="OY302" s="1"/>
      <c r="OZ302" s="1"/>
      <c r="PA302" s="1"/>
      <c r="PB302" s="1"/>
      <c r="PC302" s="1"/>
      <c r="PD302" s="1"/>
      <c r="PE302" s="1"/>
      <c r="PF302" s="1"/>
      <c r="PG302" s="1"/>
      <c r="PH302" s="1"/>
      <c r="PI302" s="1"/>
      <c r="PJ302" s="1"/>
      <c r="PK302" s="1"/>
      <c r="PL302" s="1"/>
      <c r="PM302" s="1"/>
      <c r="PN302" s="1"/>
      <c r="PO302" s="1"/>
      <c r="PP302" s="1"/>
      <c r="PQ302" s="1"/>
      <c r="PR302" s="1"/>
      <c r="PS302" s="1"/>
      <c r="PT302" s="1"/>
      <c r="PU302" s="1"/>
      <c r="PV302" s="1"/>
      <c r="PW302" s="1"/>
      <c r="PX302" s="1"/>
      <c r="PY302" s="1"/>
      <c r="PZ302" s="1"/>
      <c r="QA302" s="1"/>
      <c r="QB302" s="1"/>
      <c r="QC302" s="1"/>
      <c r="QD302" s="1"/>
      <c r="QE302" s="1"/>
      <c r="QF302" s="1"/>
      <c r="QG302" s="1"/>
      <c r="QH302" s="1"/>
      <c r="QI302" s="1"/>
      <c r="QJ302" s="1"/>
      <c r="QK302" s="1"/>
      <c r="QL302" s="1"/>
      <c r="QM302" s="1"/>
      <c r="QN302" s="1"/>
      <c r="QO302" s="1"/>
      <c r="QP302" s="1"/>
      <c r="QQ302" s="1"/>
      <c r="QR302" s="1"/>
      <c r="QS302" s="1"/>
      <c r="QT302" s="1"/>
      <c r="QU302" s="1"/>
      <c r="QV302" s="1"/>
      <c r="QW302" s="1"/>
      <c r="QX302" s="1"/>
      <c r="QY302" s="1"/>
      <c r="QZ302" s="1"/>
      <c r="RA302" s="1"/>
      <c r="RB302" s="1"/>
      <c r="RC302" s="1"/>
      <c r="RD302" s="1"/>
      <c r="RE302" s="1"/>
      <c r="RF302" s="1"/>
      <c r="RG302" s="1"/>
      <c r="RH302" s="1"/>
      <c r="RI302" s="1"/>
      <c r="RJ302" s="1"/>
      <c r="RK302" s="1"/>
      <c r="RL302" s="1"/>
      <c r="RM302" s="1"/>
      <c r="RN302" s="1"/>
      <c r="RO302" s="1"/>
      <c r="RP302" s="1"/>
      <c r="RQ302" s="1"/>
      <c r="RR302" s="1"/>
      <c r="RS302" s="1"/>
      <c r="RT302" s="1"/>
      <c r="RU302" s="1"/>
      <c r="RV302" s="1"/>
      <c r="RW302" s="1"/>
      <c r="RX302" s="1"/>
      <c r="RY302" s="1"/>
      <c r="RZ302" s="1"/>
      <c r="SA302" s="1"/>
      <c r="SB302" s="1"/>
      <c r="SC302" s="1"/>
      <c r="SD302" s="1"/>
      <c r="SE302" s="1"/>
      <c r="SF302" s="1"/>
      <c r="SG302" s="1"/>
      <c r="SH302" s="1"/>
      <c r="SI302" s="1"/>
      <c r="SJ302" s="1"/>
      <c r="SK302" s="1"/>
      <c r="SL302" s="1"/>
      <c r="SM302" s="1"/>
      <c r="SN302" s="1"/>
      <c r="SO302" s="1"/>
      <c r="SP302" s="1"/>
      <c r="SQ302" s="1"/>
      <c r="SR302" s="1"/>
      <c r="SS302" s="1"/>
      <c r="ST302" s="1"/>
      <c r="SU302" s="1"/>
      <c r="SV302" s="1"/>
      <c r="SW302" s="1"/>
      <c r="SX302" s="1"/>
      <c r="SY302" s="1"/>
      <c r="SZ302" s="1"/>
      <c r="TA302" s="1"/>
      <c r="TB302" s="1"/>
      <c r="TC302" s="1"/>
      <c r="TD302" s="1"/>
      <c r="TE302" s="1"/>
      <c r="TF302" s="1"/>
      <c r="TG302" s="1"/>
      <c r="TH302" s="1"/>
      <c r="TI302" s="1"/>
      <c r="TJ302" s="1"/>
      <c r="TK302" s="1"/>
      <c r="TL302" s="1"/>
      <c r="TM302" s="1"/>
      <c r="TN302" s="1"/>
      <c r="TO302" s="1"/>
      <c r="TP302" s="1"/>
      <c r="TQ302" s="1"/>
      <c r="TR302" s="1"/>
      <c r="TS302" s="1"/>
      <c r="TT302" s="1"/>
      <c r="TU302" s="1"/>
      <c r="TV302" s="1"/>
      <c r="TW302" s="1"/>
      <c r="TX302" s="1"/>
      <c r="TY302" s="1"/>
      <c r="TZ302" s="1"/>
      <c r="UA302" s="1"/>
      <c r="UB302" s="1"/>
      <c r="UC302" s="1"/>
      <c r="UD302" s="1"/>
      <c r="UE302" s="1"/>
      <c r="UF302" s="1"/>
      <c r="UG302" s="1"/>
      <c r="UH302" s="1"/>
      <c r="UI302" s="1"/>
      <c r="UJ302" s="1"/>
      <c r="UK302" s="1"/>
      <c r="UL302" s="1"/>
      <c r="UM302" s="1"/>
      <c r="UN302" s="1"/>
      <c r="UO302" s="1"/>
      <c r="UP302" s="1"/>
      <c r="UQ302" s="1"/>
      <c r="UR302" s="1"/>
      <c r="US302" s="1"/>
      <c r="UT302" s="1"/>
      <c r="UU302" s="1"/>
      <c r="UV302" s="1"/>
      <c r="UW302" s="1"/>
      <c r="UX302" s="1"/>
      <c r="UY302" s="1"/>
      <c r="UZ302" s="1"/>
      <c r="VA302" s="1"/>
      <c r="VB302" s="1"/>
      <c r="VC302" s="1"/>
      <c r="VD302" s="1"/>
      <c r="VE302" s="1"/>
      <c r="VF302" s="1"/>
      <c r="VG302" s="1"/>
      <c r="VH302" s="1"/>
      <c r="VI302" s="1"/>
      <c r="VJ302" s="1"/>
      <c r="VK302" s="1"/>
      <c r="VL302" s="1"/>
      <c r="VM302" s="1"/>
      <c r="VN302" s="1"/>
      <c r="VO302" s="1"/>
      <c r="VP302" s="1"/>
      <c r="VQ302" s="1"/>
      <c r="VR302" s="1"/>
      <c r="VS302" s="1"/>
      <c r="VT302" s="1"/>
      <c r="VU302" s="1"/>
      <c r="VV302" s="1"/>
      <c r="VW302" s="1"/>
      <c r="VX302" s="1"/>
      <c r="VY302" s="1"/>
      <c r="VZ302" s="1"/>
      <c r="WA302" s="1"/>
      <c r="WB302" s="1"/>
      <c r="WC302" s="1"/>
      <c r="WD302" s="1"/>
      <c r="WE302" s="1"/>
      <c r="WF302" s="1"/>
      <c r="WG302" s="1"/>
      <c r="WH302" s="1"/>
      <c r="WI302" s="1"/>
      <c r="WJ302" s="1"/>
      <c r="WK302" s="1"/>
      <c r="WL302" s="1"/>
      <c r="WM302" s="1"/>
      <c r="WN302" s="1"/>
      <c r="WO302" s="1"/>
      <c r="WP302" s="1"/>
      <c r="WQ302" s="1"/>
      <c r="WR302" s="1"/>
      <c r="WS302" s="1"/>
      <c r="WT302" s="1"/>
      <c r="WU302" s="1"/>
      <c r="WV302" s="1"/>
      <c r="WW302" s="1"/>
      <c r="WX302" s="1"/>
      <c r="WY302" s="1"/>
      <c r="WZ302" s="1"/>
      <c r="XA302" s="1"/>
      <c r="XB302" s="1"/>
      <c r="XC302" s="1"/>
      <c r="XD302" s="1"/>
      <c r="XE302" s="1"/>
      <c r="XF302" s="1"/>
      <c r="XG302" s="1"/>
      <c r="XH302" s="1"/>
      <c r="XI302" s="1"/>
      <c r="XJ302" s="1"/>
      <c r="XK302" s="1"/>
      <c r="XL302" s="1"/>
      <c r="XM302" s="1"/>
      <c r="XN302" s="1"/>
      <c r="XO302" s="1"/>
      <c r="XP302" s="1"/>
      <c r="XQ302" s="1"/>
      <c r="XR302" s="1"/>
      <c r="XS302" s="1"/>
      <c r="XT302" s="1"/>
      <c r="XU302" s="1"/>
      <c r="XV302" s="1"/>
      <c r="XW302" s="1"/>
      <c r="XX302" s="1"/>
      <c r="XY302" s="1"/>
      <c r="XZ302" s="1"/>
      <c r="YA302" s="1"/>
      <c r="YB302" s="1"/>
      <c r="YC302" s="1"/>
      <c r="YD302" s="1"/>
      <c r="YE302" s="1"/>
      <c r="YF302" s="1"/>
      <c r="YG302" s="1"/>
      <c r="YH302" s="1"/>
      <c r="YI302" s="1"/>
      <c r="YJ302" s="1"/>
      <c r="YK302" s="1"/>
      <c r="YL302" s="1"/>
      <c r="YM302" s="1"/>
      <c r="YN302" s="1"/>
      <c r="YO302" s="1"/>
      <c r="YP302" s="1"/>
      <c r="YQ302" s="1"/>
      <c r="YR302" s="1"/>
      <c r="YS302" s="1"/>
      <c r="YT302" s="1"/>
      <c r="YU302" s="1"/>
      <c r="YV302" s="1"/>
      <c r="YW302" s="1"/>
      <c r="YX302" s="1"/>
      <c r="YY302" s="1"/>
      <c r="YZ302" s="1"/>
      <c r="ZA302" s="1"/>
      <c r="ZB302" s="1"/>
      <c r="ZC302" s="1"/>
      <c r="ZD302" s="1"/>
      <c r="ZE302" s="1"/>
      <c r="ZF302" s="1"/>
      <c r="ZG302" s="1"/>
      <c r="ZH302" s="1"/>
      <c r="ZI302" s="1"/>
      <c r="ZJ302" s="1"/>
      <c r="ZK302" s="1"/>
      <c r="ZL302" s="1"/>
      <c r="ZM302" s="1"/>
      <c r="ZN302" s="1"/>
      <c r="ZO302" s="1"/>
      <c r="ZP302" s="1"/>
      <c r="ZQ302" s="1"/>
      <c r="ZR302" s="1"/>
      <c r="ZS302" s="1"/>
      <c r="ZT302" s="1"/>
      <c r="ZU302" s="1"/>
      <c r="ZV302" s="1"/>
      <c r="ZW302" s="1"/>
      <c r="ZX302" s="1"/>
      <c r="ZY302" s="1"/>
      <c r="ZZ302" s="1"/>
      <c r="AAA302" s="1"/>
      <c r="AAB302" s="1"/>
      <c r="AAC302" s="1"/>
      <c r="AAD302" s="1"/>
      <c r="AAE302" s="1"/>
      <c r="AAF302" s="1"/>
      <c r="AAG302" s="1"/>
      <c r="AAH302" s="1"/>
      <c r="AAI302" s="1"/>
      <c r="AAJ302" s="1"/>
      <c r="AAK302" s="1"/>
      <c r="AAL302" s="1"/>
      <c r="AAM302" s="1"/>
      <c r="AAN302" s="1"/>
      <c r="AAO302" s="1"/>
      <c r="AAP302" s="1"/>
      <c r="AAQ302" s="1"/>
      <c r="AAR302" s="1"/>
      <c r="AAS302" s="1"/>
      <c r="AAT302" s="1"/>
      <c r="AAU302" s="1"/>
      <c r="AAV302" s="1"/>
      <c r="AAW302" s="1"/>
      <c r="AAX302" s="1"/>
      <c r="AAY302" s="1"/>
      <c r="AAZ302" s="1"/>
      <c r="ABA302" s="1"/>
      <c r="ABB302" s="1"/>
      <c r="ABC302" s="1"/>
      <c r="ABD302" s="1"/>
      <c r="ABE302" s="1"/>
      <c r="ABF302" s="1"/>
      <c r="ABG302" s="1"/>
      <c r="ABH302" s="1"/>
      <c r="ABI302" s="1"/>
      <c r="ABJ302" s="1"/>
      <c r="ABK302" s="1"/>
      <c r="ABL302" s="1"/>
      <c r="ABM302" s="1"/>
      <c r="ABN302" s="1"/>
      <c r="ABO302" s="1"/>
      <c r="ABP302" s="1"/>
      <c r="ABQ302" s="1"/>
      <c r="ABR302" s="1"/>
      <c r="ABS302" s="1"/>
      <c r="ABT302" s="1"/>
      <c r="ABU302" s="1"/>
      <c r="ABV302" s="1"/>
      <c r="ABW302" s="1"/>
      <c r="ABX302" s="1"/>
      <c r="ABY302" s="1"/>
      <c r="ABZ302" s="1"/>
      <c r="ACA302" s="1"/>
      <c r="ACB302" s="1"/>
      <c r="ACC302" s="1"/>
      <c r="ACD302" s="1"/>
      <c r="ACE302" s="1"/>
      <c r="ACF302" s="1"/>
      <c r="ACG302" s="1"/>
      <c r="ACH302" s="1"/>
      <c r="ACI302" s="1"/>
      <c r="ACJ302" s="1"/>
      <c r="ACK302" s="1"/>
      <c r="ACL302" s="1"/>
      <c r="ACM302" s="1"/>
      <c r="ACN302" s="1"/>
      <c r="ACO302" s="1"/>
      <c r="ACP302" s="1"/>
      <c r="ACQ302" s="1"/>
      <c r="ACR302" s="1"/>
      <c r="ACS302" s="1"/>
      <c r="ACT302" s="1"/>
      <c r="ACU302" s="1"/>
      <c r="ACV302" s="1"/>
      <c r="ACW302" s="1"/>
      <c r="ACX302" s="1"/>
      <c r="ACY302" s="1"/>
      <c r="ACZ302" s="1"/>
      <c r="ADA302" s="1"/>
      <c r="ADB302" s="1"/>
      <c r="ADC302" s="1"/>
      <c r="ADD302" s="1"/>
      <c r="ADE302" s="1"/>
      <c r="ADF302" s="1"/>
      <c r="ADG302" s="1"/>
      <c r="ADH302" s="1"/>
      <c r="ADI302" s="1"/>
      <c r="ADJ302" s="1"/>
      <c r="ADK302" s="1"/>
      <c r="ADL302" s="1"/>
      <c r="ADM302" s="1"/>
      <c r="ADN302" s="1"/>
      <c r="ADO302" s="1"/>
      <c r="ADP302" s="1"/>
      <c r="ADQ302" s="1"/>
      <c r="ADR302" s="1"/>
      <c r="ADS302" s="1"/>
      <c r="ADT302" s="1"/>
      <c r="ADU302" s="1"/>
      <c r="ADV302" s="1"/>
      <c r="ADW302" s="1"/>
      <c r="ADX302" s="1"/>
      <c r="ADY302" s="1"/>
      <c r="ADZ302" s="1"/>
      <c r="AEA302" s="1"/>
      <c r="AEB302" s="1"/>
      <c r="AEC302" s="1"/>
      <c r="AED302" s="1"/>
      <c r="AEE302" s="1"/>
      <c r="AEF302" s="1"/>
      <c r="AEG302" s="1"/>
      <c r="AEH302" s="1"/>
      <c r="AEI302" s="1"/>
      <c r="AEJ302" s="1"/>
      <c r="AEK302" s="1"/>
      <c r="AEL302" s="1"/>
      <c r="AEM302" s="1"/>
      <c r="AEN302" s="1"/>
      <c r="AEO302" s="1"/>
      <c r="AEP302" s="1"/>
      <c r="AEQ302" s="1"/>
      <c r="AER302" s="1"/>
      <c r="AES302" s="1"/>
      <c r="AET302" s="1"/>
      <c r="AEU302" s="1"/>
      <c r="AEV302" s="1"/>
      <c r="AEW302" s="1"/>
      <c r="AEX302" s="1"/>
      <c r="AEY302" s="1"/>
      <c r="AEZ302" s="1"/>
      <c r="AFA302" s="1"/>
      <c r="AFB302" s="1"/>
      <c r="AFC302" s="1"/>
      <c r="AFD302" s="1"/>
      <c r="AFE302" s="1"/>
      <c r="AFF302" s="1"/>
      <c r="AFG302" s="1"/>
      <c r="AFH302" s="1"/>
      <c r="AFI302" s="1"/>
      <c r="AFJ302" s="1"/>
      <c r="AFK302" s="1"/>
      <c r="AFL302" s="1"/>
      <c r="AFM302" s="1"/>
      <c r="AFN302" s="1"/>
      <c r="AFO302" s="1"/>
      <c r="AFP302" s="1"/>
      <c r="AFQ302" s="1"/>
      <c r="AFR302" s="1"/>
      <c r="AFS302" s="1"/>
      <c r="AFT302" s="1"/>
      <c r="AFU302" s="1"/>
      <c r="AFV302" s="1"/>
      <c r="AFW302" s="1"/>
      <c r="AFX302" s="1"/>
      <c r="AFY302" s="1"/>
      <c r="AFZ302" s="1"/>
      <c r="AGA302" s="1"/>
      <c r="AGB302" s="1"/>
      <c r="AGC302" s="1"/>
      <c r="AGD302" s="1"/>
      <c r="AGE302" s="1"/>
      <c r="AGF302" s="1"/>
      <c r="AGG302" s="1"/>
      <c r="AGH302" s="1"/>
      <c r="AGI302" s="1"/>
      <c r="AGJ302" s="1"/>
      <c r="AGK302" s="1"/>
      <c r="AGL302" s="1"/>
      <c r="AGM302" s="1"/>
      <c r="AGN302" s="1"/>
      <c r="AGO302" s="1"/>
      <c r="AGP302" s="1"/>
      <c r="AGQ302" s="1"/>
      <c r="AGR302" s="1"/>
      <c r="AGS302" s="1"/>
      <c r="AGT302" s="1"/>
      <c r="AGU302" s="1"/>
      <c r="AGV302" s="1"/>
      <c r="AGW302" s="1"/>
      <c r="AGX302" s="1"/>
      <c r="AGY302" s="1"/>
      <c r="AGZ302" s="1"/>
      <c r="AHA302" s="1"/>
      <c r="AHB302" s="1"/>
      <c r="AHC302" s="1"/>
      <c r="AHD302" s="1"/>
      <c r="AHE302" s="1"/>
      <c r="AHF302" s="1"/>
      <c r="AHG302" s="1"/>
      <c r="AHH302" s="1"/>
      <c r="AHI302" s="1"/>
      <c r="AHJ302" s="1"/>
      <c r="AHK302" s="1"/>
      <c r="AHL302" s="1"/>
      <c r="AHM302" s="1"/>
      <c r="AHN302" s="1"/>
      <c r="AHO302" s="1"/>
      <c r="AHP302" s="1"/>
      <c r="AHQ302" s="1"/>
      <c r="AHR302" s="1"/>
      <c r="AHS302" s="1"/>
      <c r="AHT302" s="1"/>
      <c r="AHU302" s="1"/>
      <c r="AHV302" s="1"/>
      <c r="AHW302" s="1"/>
      <c r="AHX302" s="1"/>
      <c r="AHY302" s="1"/>
      <c r="AHZ302" s="1"/>
      <c r="AIA302" s="1"/>
      <c r="AIB302" s="1"/>
      <c r="AIC302" s="1"/>
      <c r="AID302" s="1"/>
      <c r="AIE302" s="1"/>
      <c r="AIF302" s="1"/>
      <c r="AIG302" s="1"/>
      <c r="AIH302" s="1"/>
      <c r="AII302" s="1"/>
      <c r="AIJ302" s="1"/>
      <c r="AIK302" s="1"/>
      <c r="AIL302" s="1"/>
      <c r="AIM302" s="1"/>
      <c r="AIN302" s="1"/>
      <c r="AIO302" s="1"/>
      <c r="AIP302" s="1"/>
      <c r="AIQ302" s="1"/>
      <c r="AIR302" s="1"/>
      <c r="AIS302" s="1"/>
      <c r="AIT302" s="1"/>
      <c r="AIU302" s="1"/>
      <c r="AIV302" s="1"/>
      <c r="AIW302" s="1"/>
      <c r="AIX302" s="1"/>
      <c r="AIY302" s="1"/>
      <c r="AIZ302" s="1"/>
      <c r="AJA302" s="1"/>
      <c r="AJB302" s="1"/>
      <c r="AJC302" s="1"/>
      <c r="AJD302" s="1"/>
      <c r="AJE302" s="1"/>
      <c r="AJF302" s="1"/>
      <c r="AJG302" s="1"/>
      <c r="AJH302" s="1"/>
      <c r="AJI302" s="1"/>
      <c r="AJJ302" s="1"/>
      <c r="AJK302" s="1"/>
      <c r="AJL302" s="1"/>
      <c r="AJM302" s="1"/>
      <c r="AJN302" s="1"/>
      <c r="AJO302" s="1"/>
      <c r="AJP302" s="1"/>
      <c r="AJQ302" s="1"/>
      <c r="AJR302" s="1"/>
      <c r="AJS302" s="1"/>
      <c r="AJT302" s="1"/>
      <c r="AJU302" s="1"/>
      <c r="AJV302" s="1"/>
      <c r="AJW302" s="1"/>
      <c r="AJX302" s="1"/>
      <c r="AJY302" s="1"/>
      <c r="AJZ302" s="1"/>
      <c r="AKA302" s="1"/>
      <c r="AKB302" s="1"/>
      <c r="AKC302" s="1"/>
      <c r="AKD302" s="1"/>
      <c r="AKE302" s="1"/>
      <c r="AKF302" s="1"/>
      <c r="AKG302" s="1"/>
      <c r="AKH302" s="1"/>
      <c r="AKI302" s="1"/>
      <c r="AKJ302" s="1"/>
      <c r="AKK302" s="1"/>
      <c r="AKL302" s="1"/>
      <c r="AKM302" s="1"/>
      <c r="AKN302" s="1"/>
      <c r="AKO302" s="1"/>
      <c r="AKP302" s="1"/>
      <c r="AKQ302" s="1"/>
      <c r="AKR302" s="1"/>
      <c r="AKS302" s="1"/>
      <c r="AKT302" s="1"/>
      <c r="AKU302" s="1"/>
      <c r="AKV302" s="1"/>
      <c r="AKW302" s="1"/>
      <c r="AKX302" s="1"/>
      <c r="AKY302" s="1"/>
      <c r="AKZ302" s="1"/>
      <c r="ALA302" s="1"/>
      <c r="ALB302" s="1"/>
      <c r="ALC302" s="1"/>
      <c r="ALD302" s="1"/>
      <c r="ALE302" s="1"/>
      <c r="ALF302" s="1"/>
      <c r="ALG302" s="1"/>
      <c r="ALH302" s="1"/>
      <c r="ALI302" s="1"/>
      <c r="ALJ302" s="1"/>
      <c r="ALK302" s="1"/>
      <c r="ALL302" s="1"/>
      <c r="ALM302" s="1"/>
      <c r="ALN302" s="1"/>
      <c r="ALO302" s="1"/>
      <c r="ALP302" s="1"/>
      <c r="ALQ302" s="1"/>
      <c r="ALR302" s="1"/>
      <c r="ALS302" s="1"/>
      <c r="ALT302" s="1"/>
      <c r="ALU302" s="1"/>
      <c r="ALV302" s="1"/>
      <c r="ALW302" s="1"/>
      <c r="ALX302" s="1"/>
      <c r="ALY302" s="1"/>
      <c r="ALZ302" s="1"/>
      <c r="AMA302" s="1"/>
      <c r="AMB302" s="1"/>
      <c r="AMC302" s="1"/>
      <c r="AMD302" s="1"/>
      <c r="AME302" s="1"/>
      <c r="AMF302" s="1"/>
      <c r="AMG302" s="1"/>
      <c r="AMH302" s="1"/>
      <c r="AMI302" s="1"/>
      <c r="AMJ302" s="1"/>
      <c r="AMK302" s="1"/>
    </row>
    <row r="303" spans="1:1025" s="53" customFormat="1">
      <c r="A303" s="1"/>
      <c r="B303" s="25">
        <v>164</v>
      </c>
      <c r="C303" s="26" t="s">
        <v>584</v>
      </c>
      <c r="D303" s="26">
        <v>48.9</v>
      </c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  <c r="PO303" s="1"/>
      <c r="PP303" s="1"/>
      <c r="PQ303" s="1"/>
      <c r="PR303" s="1"/>
      <c r="PS303" s="1"/>
      <c r="PT303" s="1"/>
      <c r="PU303" s="1"/>
      <c r="PV303" s="1"/>
      <c r="PW303" s="1"/>
      <c r="PX303" s="1"/>
      <c r="PY303" s="1"/>
      <c r="PZ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  <c r="RF303" s="1"/>
      <c r="RG303" s="1"/>
      <c r="RH303" s="1"/>
      <c r="RI303" s="1"/>
      <c r="RJ303" s="1"/>
      <c r="RK303" s="1"/>
      <c r="RL303" s="1"/>
      <c r="RM303" s="1"/>
      <c r="RN303" s="1"/>
      <c r="RO303" s="1"/>
      <c r="RP303" s="1"/>
      <c r="RQ303" s="1"/>
      <c r="RR303" s="1"/>
      <c r="RS303" s="1"/>
      <c r="RT303" s="1"/>
      <c r="RU303" s="1"/>
      <c r="RV303" s="1"/>
      <c r="RW303" s="1"/>
      <c r="RX303" s="1"/>
      <c r="RY303" s="1"/>
      <c r="RZ303" s="1"/>
      <c r="SA303" s="1"/>
      <c r="SB303" s="1"/>
      <c r="SC303" s="1"/>
      <c r="SD303" s="1"/>
      <c r="SE303" s="1"/>
      <c r="SF303" s="1"/>
      <c r="SG303" s="1"/>
      <c r="SH303" s="1"/>
      <c r="SI303" s="1"/>
      <c r="SJ303" s="1"/>
      <c r="SK303" s="1"/>
      <c r="SL303" s="1"/>
      <c r="SM303" s="1"/>
      <c r="SN303" s="1"/>
      <c r="SO303" s="1"/>
      <c r="SP303" s="1"/>
      <c r="SQ303" s="1"/>
      <c r="SR303" s="1"/>
      <c r="SS303" s="1"/>
      <c r="ST303" s="1"/>
      <c r="SU303" s="1"/>
      <c r="SV303" s="1"/>
      <c r="SW303" s="1"/>
      <c r="SX303" s="1"/>
      <c r="SY303" s="1"/>
      <c r="SZ303" s="1"/>
      <c r="TA303" s="1"/>
      <c r="TB303" s="1"/>
      <c r="TC303" s="1"/>
      <c r="TD303" s="1"/>
      <c r="TE303" s="1"/>
      <c r="TF303" s="1"/>
      <c r="TG303" s="1"/>
      <c r="TH303" s="1"/>
      <c r="TI303" s="1"/>
      <c r="TJ303" s="1"/>
      <c r="TK303" s="1"/>
      <c r="TL303" s="1"/>
      <c r="TM303" s="1"/>
      <c r="TN303" s="1"/>
      <c r="TO303" s="1"/>
      <c r="TP303" s="1"/>
      <c r="TQ303" s="1"/>
      <c r="TR303" s="1"/>
      <c r="TS303" s="1"/>
      <c r="TT303" s="1"/>
      <c r="TU303" s="1"/>
      <c r="TV303" s="1"/>
      <c r="TW303" s="1"/>
      <c r="TX303" s="1"/>
      <c r="TY303" s="1"/>
      <c r="TZ303" s="1"/>
      <c r="UA303" s="1"/>
      <c r="UB303" s="1"/>
      <c r="UC303" s="1"/>
      <c r="UD303" s="1"/>
      <c r="UE303" s="1"/>
      <c r="UF303" s="1"/>
      <c r="UG303" s="1"/>
      <c r="UH303" s="1"/>
      <c r="UI303" s="1"/>
      <c r="UJ303" s="1"/>
      <c r="UK303" s="1"/>
      <c r="UL303" s="1"/>
      <c r="UM303" s="1"/>
      <c r="UN303" s="1"/>
      <c r="UO303" s="1"/>
      <c r="UP303" s="1"/>
      <c r="UQ303" s="1"/>
      <c r="UR303" s="1"/>
      <c r="US303" s="1"/>
      <c r="UT303" s="1"/>
      <c r="UU303" s="1"/>
      <c r="UV303" s="1"/>
      <c r="UW303" s="1"/>
      <c r="UX303" s="1"/>
      <c r="UY303" s="1"/>
      <c r="UZ303" s="1"/>
      <c r="VA303" s="1"/>
      <c r="VB303" s="1"/>
      <c r="VC303" s="1"/>
      <c r="VD303" s="1"/>
      <c r="VE303" s="1"/>
      <c r="VF303" s="1"/>
      <c r="VG303" s="1"/>
      <c r="VH303" s="1"/>
      <c r="VI303" s="1"/>
      <c r="VJ303" s="1"/>
      <c r="VK303" s="1"/>
      <c r="VL303" s="1"/>
      <c r="VM303" s="1"/>
      <c r="VN303" s="1"/>
      <c r="VO303" s="1"/>
      <c r="VP303" s="1"/>
      <c r="VQ303" s="1"/>
      <c r="VR303" s="1"/>
      <c r="VS303" s="1"/>
      <c r="VT303" s="1"/>
      <c r="VU303" s="1"/>
      <c r="VV303" s="1"/>
      <c r="VW303" s="1"/>
      <c r="VX303" s="1"/>
      <c r="VY303" s="1"/>
      <c r="VZ303" s="1"/>
      <c r="WA303" s="1"/>
      <c r="WB303" s="1"/>
      <c r="WC303" s="1"/>
      <c r="WD303" s="1"/>
      <c r="WE303" s="1"/>
      <c r="WF303" s="1"/>
      <c r="WG303" s="1"/>
      <c r="WH303" s="1"/>
      <c r="WI303" s="1"/>
      <c r="WJ303" s="1"/>
      <c r="WK303" s="1"/>
      <c r="WL303" s="1"/>
      <c r="WM303" s="1"/>
      <c r="WN303" s="1"/>
      <c r="WO303" s="1"/>
      <c r="WP303" s="1"/>
      <c r="WQ303" s="1"/>
      <c r="WR303" s="1"/>
      <c r="WS303" s="1"/>
      <c r="WT303" s="1"/>
      <c r="WU303" s="1"/>
      <c r="WV303" s="1"/>
      <c r="WW303" s="1"/>
      <c r="WX303" s="1"/>
      <c r="WY303" s="1"/>
      <c r="WZ303" s="1"/>
      <c r="XA303" s="1"/>
      <c r="XB303" s="1"/>
      <c r="XC303" s="1"/>
      <c r="XD303" s="1"/>
      <c r="XE303" s="1"/>
      <c r="XF303" s="1"/>
      <c r="XG303" s="1"/>
      <c r="XH303" s="1"/>
      <c r="XI303" s="1"/>
      <c r="XJ303" s="1"/>
      <c r="XK303" s="1"/>
      <c r="XL303" s="1"/>
      <c r="XM303" s="1"/>
      <c r="XN303" s="1"/>
      <c r="XO303" s="1"/>
      <c r="XP303" s="1"/>
      <c r="XQ303" s="1"/>
      <c r="XR303" s="1"/>
      <c r="XS303" s="1"/>
      <c r="XT303" s="1"/>
      <c r="XU303" s="1"/>
      <c r="XV303" s="1"/>
      <c r="XW303" s="1"/>
      <c r="XX303" s="1"/>
      <c r="XY303" s="1"/>
      <c r="XZ303" s="1"/>
      <c r="YA303" s="1"/>
      <c r="YB303" s="1"/>
      <c r="YC303" s="1"/>
      <c r="YD303" s="1"/>
      <c r="YE303" s="1"/>
      <c r="YF303" s="1"/>
      <c r="YG303" s="1"/>
      <c r="YH303" s="1"/>
      <c r="YI303" s="1"/>
      <c r="YJ303" s="1"/>
      <c r="YK303" s="1"/>
      <c r="YL303" s="1"/>
      <c r="YM303" s="1"/>
      <c r="YN303" s="1"/>
      <c r="YO303" s="1"/>
      <c r="YP303" s="1"/>
      <c r="YQ303" s="1"/>
      <c r="YR303" s="1"/>
      <c r="YS303" s="1"/>
      <c r="YT303" s="1"/>
      <c r="YU303" s="1"/>
      <c r="YV303" s="1"/>
      <c r="YW303" s="1"/>
      <c r="YX303" s="1"/>
      <c r="YY303" s="1"/>
      <c r="YZ303" s="1"/>
      <c r="ZA303" s="1"/>
      <c r="ZB303" s="1"/>
      <c r="ZC303" s="1"/>
      <c r="ZD303" s="1"/>
      <c r="ZE303" s="1"/>
      <c r="ZF303" s="1"/>
      <c r="ZG303" s="1"/>
      <c r="ZH303" s="1"/>
      <c r="ZI303" s="1"/>
      <c r="ZJ303" s="1"/>
      <c r="ZK303" s="1"/>
      <c r="ZL303" s="1"/>
      <c r="ZM303" s="1"/>
      <c r="ZN303" s="1"/>
      <c r="ZO303" s="1"/>
      <c r="ZP303" s="1"/>
      <c r="ZQ303" s="1"/>
      <c r="ZR303" s="1"/>
      <c r="ZS303" s="1"/>
      <c r="ZT303" s="1"/>
      <c r="ZU303" s="1"/>
      <c r="ZV303" s="1"/>
      <c r="ZW303" s="1"/>
      <c r="ZX303" s="1"/>
      <c r="ZY303" s="1"/>
      <c r="ZZ303" s="1"/>
      <c r="AAA303" s="1"/>
      <c r="AAB303" s="1"/>
      <c r="AAC303" s="1"/>
      <c r="AAD303" s="1"/>
      <c r="AAE303" s="1"/>
      <c r="AAF303" s="1"/>
      <c r="AAG303" s="1"/>
      <c r="AAH303" s="1"/>
      <c r="AAI303" s="1"/>
      <c r="AAJ303" s="1"/>
      <c r="AAK303" s="1"/>
      <c r="AAL303" s="1"/>
      <c r="AAM303" s="1"/>
      <c r="AAN303" s="1"/>
      <c r="AAO303" s="1"/>
      <c r="AAP303" s="1"/>
      <c r="AAQ303" s="1"/>
      <c r="AAR303" s="1"/>
      <c r="AAS303" s="1"/>
      <c r="AAT303" s="1"/>
      <c r="AAU303" s="1"/>
      <c r="AAV303" s="1"/>
      <c r="AAW303" s="1"/>
      <c r="AAX303" s="1"/>
      <c r="AAY303" s="1"/>
      <c r="AAZ303" s="1"/>
      <c r="ABA303" s="1"/>
      <c r="ABB303" s="1"/>
      <c r="ABC303" s="1"/>
      <c r="ABD303" s="1"/>
      <c r="ABE303" s="1"/>
      <c r="ABF303" s="1"/>
      <c r="ABG303" s="1"/>
      <c r="ABH303" s="1"/>
      <c r="ABI303" s="1"/>
      <c r="ABJ303" s="1"/>
      <c r="ABK303" s="1"/>
      <c r="ABL303" s="1"/>
      <c r="ABM303" s="1"/>
      <c r="ABN303" s="1"/>
      <c r="ABO303" s="1"/>
      <c r="ABP303" s="1"/>
      <c r="ABQ303" s="1"/>
      <c r="ABR303" s="1"/>
      <c r="ABS303" s="1"/>
      <c r="ABT303" s="1"/>
      <c r="ABU303" s="1"/>
      <c r="ABV303" s="1"/>
      <c r="ABW303" s="1"/>
      <c r="ABX303" s="1"/>
      <c r="ABY303" s="1"/>
      <c r="ABZ303" s="1"/>
      <c r="ACA303" s="1"/>
      <c r="ACB303" s="1"/>
      <c r="ACC303" s="1"/>
      <c r="ACD303" s="1"/>
      <c r="ACE303" s="1"/>
      <c r="ACF303" s="1"/>
      <c r="ACG303" s="1"/>
      <c r="ACH303" s="1"/>
      <c r="ACI303" s="1"/>
      <c r="ACJ303" s="1"/>
      <c r="ACK303" s="1"/>
      <c r="ACL303" s="1"/>
      <c r="ACM303" s="1"/>
      <c r="ACN303" s="1"/>
      <c r="ACO303" s="1"/>
      <c r="ACP303" s="1"/>
      <c r="ACQ303" s="1"/>
      <c r="ACR303" s="1"/>
      <c r="ACS303" s="1"/>
      <c r="ACT303" s="1"/>
      <c r="ACU303" s="1"/>
      <c r="ACV303" s="1"/>
      <c r="ACW303" s="1"/>
      <c r="ACX303" s="1"/>
      <c r="ACY303" s="1"/>
      <c r="ACZ303" s="1"/>
      <c r="ADA303" s="1"/>
      <c r="ADB303" s="1"/>
      <c r="ADC303" s="1"/>
      <c r="ADD303" s="1"/>
      <c r="ADE303" s="1"/>
      <c r="ADF303" s="1"/>
      <c r="ADG303" s="1"/>
      <c r="ADH303" s="1"/>
      <c r="ADI303" s="1"/>
      <c r="ADJ303" s="1"/>
      <c r="ADK303" s="1"/>
      <c r="ADL303" s="1"/>
      <c r="ADM303" s="1"/>
      <c r="ADN303" s="1"/>
      <c r="ADO303" s="1"/>
      <c r="ADP303" s="1"/>
      <c r="ADQ303" s="1"/>
      <c r="ADR303" s="1"/>
      <c r="ADS303" s="1"/>
      <c r="ADT303" s="1"/>
      <c r="ADU303" s="1"/>
      <c r="ADV303" s="1"/>
      <c r="ADW303" s="1"/>
      <c r="ADX303" s="1"/>
      <c r="ADY303" s="1"/>
      <c r="ADZ303" s="1"/>
      <c r="AEA303" s="1"/>
      <c r="AEB303" s="1"/>
      <c r="AEC303" s="1"/>
      <c r="AED303" s="1"/>
      <c r="AEE303" s="1"/>
      <c r="AEF303" s="1"/>
      <c r="AEG303" s="1"/>
      <c r="AEH303" s="1"/>
      <c r="AEI303" s="1"/>
      <c r="AEJ303" s="1"/>
      <c r="AEK303" s="1"/>
      <c r="AEL303" s="1"/>
      <c r="AEM303" s="1"/>
      <c r="AEN303" s="1"/>
      <c r="AEO303" s="1"/>
      <c r="AEP303" s="1"/>
      <c r="AEQ303" s="1"/>
      <c r="AER303" s="1"/>
      <c r="AES303" s="1"/>
      <c r="AET303" s="1"/>
      <c r="AEU303" s="1"/>
      <c r="AEV303" s="1"/>
      <c r="AEW303" s="1"/>
      <c r="AEX303" s="1"/>
      <c r="AEY303" s="1"/>
      <c r="AEZ303" s="1"/>
      <c r="AFA303" s="1"/>
      <c r="AFB303" s="1"/>
      <c r="AFC303" s="1"/>
      <c r="AFD303" s="1"/>
      <c r="AFE303" s="1"/>
      <c r="AFF303" s="1"/>
      <c r="AFG303" s="1"/>
      <c r="AFH303" s="1"/>
      <c r="AFI303" s="1"/>
      <c r="AFJ303" s="1"/>
      <c r="AFK303" s="1"/>
      <c r="AFL303" s="1"/>
      <c r="AFM303" s="1"/>
      <c r="AFN303" s="1"/>
      <c r="AFO303" s="1"/>
      <c r="AFP303" s="1"/>
      <c r="AFQ303" s="1"/>
      <c r="AFR303" s="1"/>
      <c r="AFS303" s="1"/>
      <c r="AFT303" s="1"/>
      <c r="AFU303" s="1"/>
      <c r="AFV303" s="1"/>
      <c r="AFW303" s="1"/>
      <c r="AFX303" s="1"/>
      <c r="AFY303" s="1"/>
      <c r="AFZ303" s="1"/>
      <c r="AGA303" s="1"/>
      <c r="AGB303" s="1"/>
      <c r="AGC303" s="1"/>
      <c r="AGD303" s="1"/>
      <c r="AGE303" s="1"/>
      <c r="AGF303" s="1"/>
      <c r="AGG303" s="1"/>
      <c r="AGH303" s="1"/>
      <c r="AGI303" s="1"/>
      <c r="AGJ303" s="1"/>
      <c r="AGK303" s="1"/>
      <c r="AGL303" s="1"/>
      <c r="AGM303" s="1"/>
      <c r="AGN303" s="1"/>
      <c r="AGO303" s="1"/>
      <c r="AGP303" s="1"/>
      <c r="AGQ303" s="1"/>
      <c r="AGR303" s="1"/>
      <c r="AGS303" s="1"/>
      <c r="AGT303" s="1"/>
      <c r="AGU303" s="1"/>
      <c r="AGV303" s="1"/>
      <c r="AGW303" s="1"/>
      <c r="AGX303" s="1"/>
      <c r="AGY303" s="1"/>
      <c r="AGZ303" s="1"/>
      <c r="AHA303" s="1"/>
      <c r="AHB303" s="1"/>
      <c r="AHC303" s="1"/>
      <c r="AHD303" s="1"/>
      <c r="AHE303" s="1"/>
      <c r="AHF303" s="1"/>
      <c r="AHG303" s="1"/>
      <c r="AHH303" s="1"/>
      <c r="AHI303" s="1"/>
      <c r="AHJ303" s="1"/>
      <c r="AHK303" s="1"/>
      <c r="AHL303" s="1"/>
      <c r="AHM303" s="1"/>
      <c r="AHN303" s="1"/>
      <c r="AHO303" s="1"/>
      <c r="AHP303" s="1"/>
      <c r="AHQ303" s="1"/>
      <c r="AHR303" s="1"/>
      <c r="AHS303" s="1"/>
      <c r="AHT303" s="1"/>
      <c r="AHU303" s="1"/>
      <c r="AHV303" s="1"/>
      <c r="AHW303" s="1"/>
      <c r="AHX303" s="1"/>
      <c r="AHY303" s="1"/>
      <c r="AHZ303" s="1"/>
      <c r="AIA303" s="1"/>
      <c r="AIB303" s="1"/>
      <c r="AIC303" s="1"/>
      <c r="AID303" s="1"/>
      <c r="AIE303" s="1"/>
      <c r="AIF303" s="1"/>
      <c r="AIG303" s="1"/>
      <c r="AIH303" s="1"/>
      <c r="AII303" s="1"/>
      <c r="AIJ303" s="1"/>
      <c r="AIK303" s="1"/>
      <c r="AIL303" s="1"/>
      <c r="AIM303" s="1"/>
      <c r="AIN303" s="1"/>
      <c r="AIO303" s="1"/>
      <c r="AIP303" s="1"/>
      <c r="AIQ303" s="1"/>
      <c r="AIR303" s="1"/>
      <c r="AIS303" s="1"/>
      <c r="AIT303" s="1"/>
      <c r="AIU303" s="1"/>
      <c r="AIV303" s="1"/>
      <c r="AIW303" s="1"/>
      <c r="AIX303" s="1"/>
      <c r="AIY303" s="1"/>
      <c r="AIZ303" s="1"/>
      <c r="AJA303" s="1"/>
      <c r="AJB303" s="1"/>
      <c r="AJC303" s="1"/>
      <c r="AJD303" s="1"/>
      <c r="AJE303" s="1"/>
      <c r="AJF303" s="1"/>
      <c r="AJG303" s="1"/>
      <c r="AJH303" s="1"/>
      <c r="AJI303" s="1"/>
      <c r="AJJ303" s="1"/>
      <c r="AJK303" s="1"/>
      <c r="AJL303" s="1"/>
      <c r="AJM303" s="1"/>
      <c r="AJN303" s="1"/>
      <c r="AJO303" s="1"/>
      <c r="AJP303" s="1"/>
      <c r="AJQ303" s="1"/>
      <c r="AJR303" s="1"/>
      <c r="AJS303" s="1"/>
      <c r="AJT303" s="1"/>
      <c r="AJU303" s="1"/>
      <c r="AJV303" s="1"/>
      <c r="AJW303" s="1"/>
      <c r="AJX303" s="1"/>
      <c r="AJY303" s="1"/>
      <c r="AJZ303" s="1"/>
      <c r="AKA303" s="1"/>
      <c r="AKB303" s="1"/>
      <c r="AKC303" s="1"/>
      <c r="AKD303" s="1"/>
      <c r="AKE303" s="1"/>
      <c r="AKF303" s="1"/>
      <c r="AKG303" s="1"/>
      <c r="AKH303" s="1"/>
      <c r="AKI303" s="1"/>
      <c r="AKJ303" s="1"/>
      <c r="AKK303" s="1"/>
      <c r="AKL303" s="1"/>
      <c r="AKM303" s="1"/>
      <c r="AKN303" s="1"/>
      <c r="AKO303" s="1"/>
      <c r="AKP303" s="1"/>
      <c r="AKQ303" s="1"/>
      <c r="AKR303" s="1"/>
      <c r="AKS303" s="1"/>
      <c r="AKT303" s="1"/>
      <c r="AKU303" s="1"/>
      <c r="AKV303" s="1"/>
      <c r="AKW303" s="1"/>
      <c r="AKX303" s="1"/>
      <c r="AKY303" s="1"/>
      <c r="AKZ303" s="1"/>
      <c r="ALA303" s="1"/>
      <c r="ALB303" s="1"/>
      <c r="ALC303" s="1"/>
      <c r="ALD303" s="1"/>
      <c r="ALE303" s="1"/>
      <c r="ALF303" s="1"/>
      <c r="ALG303" s="1"/>
      <c r="ALH303" s="1"/>
      <c r="ALI303" s="1"/>
      <c r="ALJ303" s="1"/>
      <c r="ALK303" s="1"/>
      <c r="ALL303" s="1"/>
      <c r="ALM303" s="1"/>
      <c r="ALN303" s="1"/>
      <c r="ALO303" s="1"/>
      <c r="ALP303" s="1"/>
      <c r="ALQ303" s="1"/>
      <c r="ALR303" s="1"/>
      <c r="ALS303" s="1"/>
      <c r="ALT303" s="1"/>
      <c r="ALU303" s="1"/>
      <c r="ALV303" s="1"/>
      <c r="ALW303" s="1"/>
      <c r="ALX303" s="1"/>
      <c r="ALY303" s="1"/>
      <c r="ALZ303" s="1"/>
      <c r="AMA303" s="1"/>
      <c r="AMB303" s="1"/>
      <c r="AMC303" s="1"/>
      <c r="AMD303" s="1"/>
      <c r="AME303" s="1"/>
      <c r="AMF303" s="1"/>
      <c r="AMG303" s="1"/>
      <c r="AMH303" s="1"/>
      <c r="AMI303" s="1"/>
      <c r="AMJ303" s="1"/>
      <c r="AMK303" s="1"/>
    </row>
    <row r="304" spans="1:1025">
      <c r="C304"/>
      <c r="D304" s="27">
        <f>D303+D302+D301+D300+D299+D298+D297+D296+D295+D294+D293+D292+D291+D290+D289+D288+D287+D286+D285+D284+D283+D282+D281+D280+D279+D278+D277+D276+D275+D274+D273+D272+D271+D270+D269+D268+D267+D266+D265+D264+D263+D262+D261+D260+D259+D258+D257+D256+D255+D254+D253+D252+D251+D250+D249+D248+D247+D246+D245+D244+D243+D242+D241+D240+D239+D238+D237+D236+D235+D234+D233+D232+D231+D230</f>
        <v>940.4100000000002</v>
      </c>
    </row>
    <row r="305" spans="1:1025">
      <c r="C305"/>
      <c r="D305"/>
    </row>
    <row r="306" spans="1:1025">
      <c r="C306"/>
      <c r="D306"/>
    </row>
    <row r="307" spans="1:1025">
      <c r="C307"/>
      <c r="D307"/>
    </row>
    <row r="308" spans="1:1025">
      <c r="C308" s="22" t="s">
        <v>623</v>
      </c>
      <c r="D308" s="27">
        <v>455</v>
      </c>
    </row>
    <row r="310" spans="1:1025">
      <c r="B310" s="163"/>
      <c r="C310" s="164" t="s">
        <v>1072</v>
      </c>
      <c r="D310" s="164">
        <v>25.89</v>
      </c>
    </row>
    <row r="311" spans="1:1025">
      <c r="B311" s="163"/>
      <c r="C311" s="164" t="s">
        <v>390</v>
      </c>
      <c r="D311" s="164">
        <v>6.5</v>
      </c>
    </row>
    <row r="312" spans="1:1025" s="53" customFormat="1">
      <c r="A312" s="1"/>
      <c r="B312" s="163"/>
      <c r="C312" s="164" t="s">
        <v>1075</v>
      </c>
      <c r="D312" s="164">
        <v>168.76</v>
      </c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A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S312" s="1"/>
      <c r="LT312" s="1"/>
      <c r="LU312" s="1"/>
      <c r="LV312" s="1"/>
      <c r="LW312" s="1"/>
      <c r="LX312" s="1"/>
      <c r="LY312" s="1"/>
      <c r="LZ312" s="1"/>
      <c r="MA312" s="1"/>
      <c r="MB312" s="1"/>
      <c r="MC312" s="1"/>
      <c r="MD312" s="1"/>
      <c r="ME312" s="1"/>
      <c r="MF312" s="1"/>
      <c r="MG312" s="1"/>
      <c r="MH312" s="1"/>
      <c r="MI312" s="1"/>
      <c r="MJ312" s="1"/>
      <c r="MK312" s="1"/>
      <c r="ML312" s="1"/>
      <c r="MM312" s="1"/>
      <c r="MN312" s="1"/>
      <c r="MO312" s="1"/>
      <c r="MP312" s="1"/>
      <c r="MQ312" s="1"/>
      <c r="MR312" s="1"/>
      <c r="MS312" s="1"/>
      <c r="MT312" s="1"/>
      <c r="MU312" s="1"/>
      <c r="MV312" s="1"/>
      <c r="MW312" s="1"/>
      <c r="MX312" s="1"/>
      <c r="MY312" s="1"/>
      <c r="MZ312" s="1"/>
      <c r="NA312" s="1"/>
      <c r="NB312" s="1"/>
      <c r="NC312" s="1"/>
      <c r="ND312" s="1"/>
      <c r="NE312" s="1"/>
      <c r="NF312" s="1"/>
      <c r="NG312" s="1"/>
      <c r="NH312" s="1"/>
      <c r="NI312" s="1"/>
      <c r="NJ312" s="1"/>
      <c r="NK312" s="1"/>
      <c r="NL312" s="1"/>
      <c r="NM312" s="1"/>
      <c r="NN312" s="1"/>
      <c r="NO312" s="1"/>
      <c r="NP312" s="1"/>
      <c r="NQ312" s="1"/>
      <c r="NR312" s="1"/>
      <c r="NS312" s="1"/>
      <c r="NT312" s="1"/>
      <c r="NU312" s="1"/>
      <c r="NV312" s="1"/>
      <c r="NW312" s="1"/>
      <c r="NX312" s="1"/>
      <c r="NY312" s="1"/>
      <c r="NZ312" s="1"/>
      <c r="OA312" s="1"/>
      <c r="OB312" s="1"/>
      <c r="OC312" s="1"/>
      <c r="OD312" s="1"/>
      <c r="OE312" s="1"/>
      <c r="OF312" s="1"/>
      <c r="OG312" s="1"/>
      <c r="OH312" s="1"/>
      <c r="OI312" s="1"/>
      <c r="OJ312" s="1"/>
      <c r="OK312" s="1"/>
      <c r="OL312" s="1"/>
      <c r="OM312" s="1"/>
      <c r="ON312" s="1"/>
      <c r="OO312" s="1"/>
      <c r="OP312" s="1"/>
      <c r="OQ312" s="1"/>
      <c r="OR312" s="1"/>
      <c r="OS312" s="1"/>
      <c r="OT312" s="1"/>
      <c r="OU312" s="1"/>
      <c r="OV312" s="1"/>
      <c r="OW312" s="1"/>
      <c r="OX312" s="1"/>
      <c r="OY312" s="1"/>
      <c r="OZ312" s="1"/>
      <c r="PA312" s="1"/>
      <c r="PB312" s="1"/>
      <c r="PC312" s="1"/>
      <c r="PD312" s="1"/>
      <c r="PE312" s="1"/>
      <c r="PF312" s="1"/>
      <c r="PG312" s="1"/>
      <c r="PH312" s="1"/>
      <c r="PI312" s="1"/>
      <c r="PJ312" s="1"/>
      <c r="PK312" s="1"/>
      <c r="PL312" s="1"/>
      <c r="PM312" s="1"/>
      <c r="PN312" s="1"/>
      <c r="PO312" s="1"/>
      <c r="PP312" s="1"/>
      <c r="PQ312" s="1"/>
      <c r="PR312" s="1"/>
      <c r="PS312" s="1"/>
      <c r="PT312" s="1"/>
      <c r="PU312" s="1"/>
      <c r="PV312" s="1"/>
      <c r="PW312" s="1"/>
      <c r="PX312" s="1"/>
      <c r="PY312" s="1"/>
      <c r="PZ312" s="1"/>
      <c r="QA312" s="1"/>
      <c r="QB312" s="1"/>
      <c r="QC312" s="1"/>
      <c r="QD312" s="1"/>
      <c r="QE312" s="1"/>
      <c r="QF312" s="1"/>
      <c r="QG312" s="1"/>
      <c r="QH312" s="1"/>
      <c r="QI312" s="1"/>
      <c r="QJ312" s="1"/>
      <c r="QK312" s="1"/>
      <c r="QL312" s="1"/>
      <c r="QM312" s="1"/>
      <c r="QN312" s="1"/>
      <c r="QO312" s="1"/>
      <c r="QP312" s="1"/>
      <c r="QQ312" s="1"/>
      <c r="QR312" s="1"/>
      <c r="QS312" s="1"/>
      <c r="QT312" s="1"/>
      <c r="QU312" s="1"/>
      <c r="QV312" s="1"/>
      <c r="QW312" s="1"/>
      <c r="QX312" s="1"/>
      <c r="QY312" s="1"/>
      <c r="QZ312" s="1"/>
      <c r="RA312" s="1"/>
      <c r="RB312" s="1"/>
      <c r="RC312" s="1"/>
      <c r="RD312" s="1"/>
      <c r="RE312" s="1"/>
      <c r="RF312" s="1"/>
      <c r="RG312" s="1"/>
      <c r="RH312" s="1"/>
      <c r="RI312" s="1"/>
      <c r="RJ312" s="1"/>
      <c r="RK312" s="1"/>
      <c r="RL312" s="1"/>
      <c r="RM312" s="1"/>
      <c r="RN312" s="1"/>
      <c r="RO312" s="1"/>
      <c r="RP312" s="1"/>
      <c r="RQ312" s="1"/>
      <c r="RR312" s="1"/>
      <c r="RS312" s="1"/>
      <c r="RT312" s="1"/>
      <c r="RU312" s="1"/>
      <c r="RV312" s="1"/>
      <c r="RW312" s="1"/>
      <c r="RX312" s="1"/>
      <c r="RY312" s="1"/>
      <c r="RZ312" s="1"/>
      <c r="SA312" s="1"/>
      <c r="SB312" s="1"/>
      <c r="SC312" s="1"/>
      <c r="SD312" s="1"/>
      <c r="SE312" s="1"/>
      <c r="SF312" s="1"/>
      <c r="SG312" s="1"/>
      <c r="SH312" s="1"/>
      <c r="SI312" s="1"/>
      <c r="SJ312" s="1"/>
      <c r="SK312" s="1"/>
      <c r="SL312" s="1"/>
      <c r="SM312" s="1"/>
      <c r="SN312" s="1"/>
      <c r="SO312" s="1"/>
      <c r="SP312" s="1"/>
      <c r="SQ312" s="1"/>
      <c r="SR312" s="1"/>
      <c r="SS312" s="1"/>
      <c r="ST312" s="1"/>
      <c r="SU312" s="1"/>
      <c r="SV312" s="1"/>
      <c r="SW312" s="1"/>
      <c r="SX312" s="1"/>
      <c r="SY312" s="1"/>
      <c r="SZ312" s="1"/>
      <c r="TA312" s="1"/>
      <c r="TB312" s="1"/>
      <c r="TC312" s="1"/>
      <c r="TD312" s="1"/>
      <c r="TE312" s="1"/>
      <c r="TF312" s="1"/>
      <c r="TG312" s="1"/>
      <c r="TH312" s="1"/>
      <c r="TI312" s="1"/>
      <c r="TJ312" s="1"/>
      <c r="TK312" s="1"/>
      <c r="TL312" s="1"/>
      <c r="TM312" s="1"/>
      <c r="TN312" s="1"/>
      <c r="TO312" s="1"/>
      <c r="TP312" s="1"/>
      <c r="TQ312" s="1"/>
      <c r="TR312" s="1"/>
      <c r="TS312" s="1"/>
      <c r="TT312" s="1"/>
      <c r="TU312" s="1"/>
      <c r="TV312" s="1"/>
      <c r="TW312" s="1"/>
      <c r="TX312" s="1"/>
      <c r="TY312" s="1"/>
      <c r="TZ312" s="1"/>
      <c r="UA312" s="1"/>
      <c r="UB312" s="1"/>
      <c r="UC312" s="1"/>
      <c r="UD312" s="1"/>
      <c r="UE312" s="1"/>
      <c r="UF312" s="1"/>
      <c r="UG312" s="1"/>
      <c r="UH312" s="1"/>
      <c r="UI312" s="1"/>
      <c r="UJ312" s="1"/>
      <c r="UK312" s="1"/>
      <c r="UL312" s="1"/>
      <c r="UM312" s="1"/>
      <c r="UN312" s="1"/>
      <c r="UO312" s="1"/>
      <c r="UP312" s="1"/>
      <c r="UQ312" s="1"/>
      <c r="UR312" s="1"/>
      <c r="US312" s="1"/>
      <c r="UT312" s="1"/>
      <c r="UU312" s="1"/>
      <c r="UV312" s="1"/>
      <c r="UW312" s="1"/>
      <c r="UX312" s="1"/>
      <c r="UY312" s="1"/>
      <c r="UZ312" s="1"/>
      <c r="VA312" s="1"/>
      <c r="VB312" s="1"/>
      <c r="VC312" s="1"/>
      <c r="VD312" s="1"/>
      <c r="VE312" s="1"/>
      <c r="VF312" s="1"/>
      <c r="VG312" s="1"/>
      <c r="VH312" s="1"/>
      <c r="VI312" s="1"/>
      <c r="VJ312" s="1"/>
      <c r="VK312" s="1"/>
      <c r="VL312" s="1"/>
      <c r="VM312" s="1"/>
      <c r="VN312" s="1"/>
      <c r="VO312" s="1"/>
      <c r="VP312" s="1"/>
      <c r="VQ312" s="1"/>
      <c r="VR312" s="1"/>
      <c r="VS312" s="1"/>
      <c r="VT312" s="1"/>
      <c r="VU312" s="1"/>
      <c r="VV312" s="1"/>
      <c r="VW312" s="1"/>
      <c r="VX312" s="1"/>
      <c r="VY312" s="1"/>
      <c r="VZ312" s="1"/>
      <c r="WA312" s="1"/>
      <c r="WB312" s="1"/>
      <c r="WC312" s="1"/>
      <c r="WD312" s="1"/>
      <c r="WE312" s="1"/>
      <c r="WF312" s="1"/>
      <c r="WG312" s="1"/>
      <c r="WH312" s="1"/>
      <c r="WI312" s="1"/>
      <c r="WJ312" s="1"/>
      <c r="WK312" s="1"/>
      <c r="WL312" s="1"/>
      <c r="WM312" s="1"/>
      <c r="WN312" s="1"/>
      <c r="WO312" s="1"/>
      <c r="WP312" s="1"/>
      <c r="WQ312" s="1"/>
      <c r="WR312" s="1"/>
      <c r="WS312" s="1"/>
      <c r="WT312" s="1"/>
      <c r="WU312" s="1"/>
      <c r="WV312" s="1"/>
      <c r="WW312" s="1"/>
      <c r="WX312" s="1"/>
      <c r="WY312" s="1"/>
      <c r="WZ312" s="1"/>
      <c r="XA312" s="1"/>
      <c r="XB312" s="1"/>
      <c r="XC312" s="1"/>
      <c r="XD312" s="1"/>
      <c r="XE312" s="1"/>
      <c r="XF312" s="1"/>
      <c r="XG312" s="1"/>
      <c r="XH312" s="1"/>
      <c r="XI312" s="1"/>
      <c r="XJ312" s="1"/>
      <c r="XK312" s="1"/>
      <c r="XL312" s="1"/>
      <c r="XM312" s="1"/>
      <c r="XN312" s="1"/>
      <c r="XO312" s="1"/>
      <c r="XP312" s="1"/>
      <c r="XQ312" s="1"/>
      <c r="XR312" s="1"/>
      <c r="XS312" s="1"/>
      <c r="XT312" s="1"/>
      <c r="XU312" s="1"/>
      <c r="XV312" s="1"/>
      <c r="XW312" s="1"/>
      <c r="XX312" s="1"/>
      <c r="XY312" s="1"/>
      <c r="XZ312" s="1"/>
      <c r="YA312" s="1"/>
      <c r="YB312" s="1"/>
      <c r="YC312" s="1"/>
      <c r="YD312" s="1"/>
      <c r="YE312" s="1"/>
      <c r="YF312" s="1"/>
      <c r="YG312" s="1"/>
      <c r="YH312" s="1"/>
      <c r="YI312" s="1"/>
      <c r="YJ312" s="1"/>
      <c r="YK312" s="1"/>
      <c r="YL312" s="1"/>
      <c r="YM312" s="1"/>
      <c r="YN312" s="1"/>
      <c r="YO312" s="1"/>
      <c r="YP312" s="1"/>
      <c r="YQ312" s="1"/>
      <c r="YR312" s="1"/>
      <c r="YS312" s="1"/>
      <c r="YT312" s="1"/>
      <c r="YU312" s="1"/>
      <c r="YV312" s="1"/>
      <c r="YW312" s="1"/>
      <c r="YX312" s="1"/>
      <c r="YY312" s="1"/>
      <c r="YZ312" s="1"/>
      <c r="ZA312" s="1"/>
      <c r="ZB312" s="1"/>
      <c r="ZC312" s="1"/>
      <c r="ZD312" s="1"/>
      <c r="ZE312" s="1"/>
      <c r="ZF312" s="1"/>
      <c r="ZG312" s="1"/>
      <c r="ZH312" s="1"/>
      <c r="ZI312" s="1"/>
      <c r="ZJ312" s="1"/>
      <c r="ZK312" s="1"/>
      <c r="ZL312" s="1"/>
      <c r="ZM312" s="1"/>
      <c r="ZN312" s="1"/>
      <c r="ZO312" s="1"/>
      <c r="ZP312" s="1"/>
      <c r="ZQ312" s="1"/>
      <c r="ZR312" s="1"/>
      <c r="ZS312" s="1"/>
      <c r="ZT312" s="1"/>
      <c r="ZU312" s="1"/>
      <c r="ZV312" s="1"/>
      <c r="ZW312" s="1"/>
      <c r="ZX312" s="1"/>
      <c r="ZY312" s="1"/>
      <c r="ZZ312" s="1"/>
      <c r="AAA312" s="1"/>
      <c r="AAB312" s="1"/>
      <c r="AAC312" s="1"/>
      <c r="AAD312" s="1"/>
      <c r="AAE312" s="1"/>
      <c r="AAF312" s="1"/>
      <c r="AAG312" s="1"/>
      <c r="AAH312" s="1"/>
      <c r="AAI312" s="1"/>
      <c r="AAJ312" s="1"/>
      <c r="AAK312" s="1"/>
      <c r="AAL312" s="1"/>
      <c r="AAM312" s="1"/>
      <c r="AAN312" s="1"/>
      <c r="AAO312" s="1"/>
      <c r="AAP312" s="1"/>
      <c r="AAQ312" s="1"/>
      <c r="AAR312" s="1"/>
      <c r="AAS312" s="1"/>
      <c r="AAT312" s="1"/>
      <c r="AAU312" s="1"/>
      <c r="AAV312" s="1"/>
      <c r="AAW312" s="1"/>
      <c r="AAX312" s="1"/>
      <c r="AAY312" s="1"/>
      <c r="AAZ312" s="1"/>
      <c r="ABA312" s="1"/>
      <c r="ABB312" s="1"/>
      <c r="ABC312" s="1"/>
      <c r="ABD312" s="1"/>
      <c r="ABE312" s="1"/>
      <c r="ABF312" s="1"/>
      <c r="ABG312" s="1"/>
      <c r="ABH312" s="1"/>
      <c r="ABI312" s="1"/>
      <c r="ABJ312" s="1"/>
      <c r="ABK312" s="1"/>
      <c r="ABL312" s="1"/>
      <c r="ABM312" s="1"/>
      <c r="ABN312" s="1"/>
      <c r="ABO312" s="1"/>
      <c r="ABP312" s="1"/>
      <c r="ABQ312" s="1"/>
      <c r="ABR312" s="1"/>
      <c r="ABS312" s="1"/>
      <c r="ABT312" s="1"/>
      <c r="ABU312" s="1"/>
      <c r="ABV312" s="1"/>
      <c r="ABW312" s="1"/>
      <c r="ABX312" s="1"/>
      <c r="ABY312" s="1"/>
      <c r="ABZ312" s="1"/>
      <c r="ACA312" s="1"/>
      <c r="ACB312" s="1"/>
      <c r="ACC312" s="1"/>
      <c r="ACD312" s="1"/>
      <c r="ACE312" s="1"/>
      <c r="ACF312" s="1"/>
      <c r="ACG312" s="1"/>
      <c r="ACH312" s="1"/>
      <c r="ACI312" s="1"/>
      <c r="ACJ312" s="1"/>
      <c r="ACK312" s="1"/>
      <c r="ACL312" s="1"/>
      <c r="ACM312" s="1"/>
      <c r="ACN312" s="1"/>
      <c r="ACO312" s="1"/>
      <c r="ACP312" s="1"/>
      <c r="ACQ312" s="1"/>
      <c r="ACR312" s="1"/>
      <c r="ACS312" s="1"/>
      <c r="ACT312" s="1"/>
      <c r="ACU312" s="1"/>
      <c r="ACV312" s="1"/>
      <c r="ACW312" s="1"/>
      <c r="ACX312" s="1"/>
      <c r="ACY312" s="1"/>
      <c r="ACZ312" s="1"/>
      <c r="ADA312" s="1"/>
      <c r="ADB312" s="1"/>
      <c r="ADC312" s="1"/>
      <c r="ADD312" s="1"/>
      <c r="ADE312" s="1"/>
      <c r="ADF312" s="1"/>
      <c r="ADG312" s="1"/>
      <c r="ADH312" s="1"/>
      <c r="ADI312" s="1"/>
      <c r="ADJ312" s="1"/>
      <c r="ADK312" s="1"/>
      <c r="ADL312" s="1"/>
      <c r="ADM312" s="1"/>
      <c r="ADN312" s="1"/>
      <c r="ADO312" s="1"/>
      <c r="ADP312" s="1"/>
      <c r="ADQ312" s="1"/>
      <c r="ADR312" s="1"/>
      <c r="ADS312" s="1"/>
      <c r="ADT312" s="1"/>
      <c r="ADU312" s="1"/>
      <c r="ADV312" s="1"/>
      <c r="ADW312" s="1"/>
      <c r="ADX312" s="1"/>
      <c r="ADY312" s="1"/>
      <c r="ADZ312" s="1"/>
      <c r="AEA312" s="1"/>
      <c r="AEB312" s="1"/>
      <c r="AEC312" s="1"/>
      <c r="AED312" s="1"/>
      <c r="AEE312" s="1"/>
      <c r="AEF312" s="1"/>
      <c r="AEG312" s="1"/>
      <c r="AEH312" s="1"/>
      <c r="AEI312" s="1"/>
      <c r="AEJ312" s="1"/>
      <c r="AEK312" s="1"/>
      <c r="AEL312" s="1"/>
      <c r="AEM312" s="1"/>
      <c r="AEN312" s="1"/>
      <c r="AEO312" s="1"/>
      <c r="AEP312" s="1"/>
      <c r="AEQ312" s="1"/>
      <c r="AER312" s="1"/>
      <c r="AES312" s="1"/>
      <c r="AET312" s="1"/>
      <c r="AEU312" s="1"/>
      <c r="AEV312" s="1"/>
      <c r="AEW312" s="1"/>
      <c r="AEX312" s="1"/>
      <c r="AEY312" s="1"/>
      <c r="AEZ312" s="1"/>
      <c r="AFA312" s="1"/>
      <c r="AFB312" s="1"/>
      <c r="AFC312" s="1"/>
      <c r="AFD312" s="1"/>
      <c r="AFE312" s="1"/>
      <c r="AFF312" s="1"/>
      <c r="AFG312" s="1"/>
      <c r="AFH312" s="1"/>
      <c r="AFI312" s="1"/>
      <c r="AFJ312" s="1"/>
      <c r="AFK312" s="1"/>
      <c r="AFL312" s="1"/>
      <c r="AFM312" s="1"/>
      <c r="AFN312" s="1"/>
      <c r="AFO312" s="1"/>
      <c r="AFP312" s="1"/>
      <c r="AFQ312" s="1"/>
      <c r="AFR312" s="1"/>
      <c r="AFS312" s="1"/>
      <c r="AFT312" s="1"/>
      <c r="AFU312" s="1"/>
      <c r="AFV312" s="1"/>
      <c r="AFW312" s="1"/>
      <c r="AFX312" s="1"/>
      <c r="AFY312" s="1"/>
      <c r="AFZ312" s="1"/>
      <c r="AGA312" s="1"/>
      <c r="AGB312" s="1"/>
      <c r="AGC312" s="1"/>
      <c r="AGD312" s="1"/>
      <c r="AGE312" s="1"/>
      <c r="AGF312" s="1"/>
      <c r="AGG312" s="1"/>
      <c r="AGH312" s="1"/>
      <c r="AGI312" s="1"/>
      <c r="AGJ312" s="1"/>
      <c r="AGK312" s="1"/>
      <c r="AGL312" s="1"/>
      <c r="AGM312" s="1"/>
      <c r="AGN312" s="1"/>
      <c r="AGO312" s="1"/>
      <c r="AGP312" s="1"/>
      <c r="AGQ312" s="1"/>
      <c r="AGR312" s="1"/>
      <c r="AGS312" s="1"/>
      <c r="AGT312" s="1"/>
      <c r="AGU312" s="1"/>
      <c r="AGV312" s="1"/>
      <c r="AGW312" s="1"/>
      <c r="AGX312" s="1"/>
      <c r="AGY312" s="1"/>
      <c r="AGZ312" s="1"/>
      <c r="AHA312" s="1"/>
      <c r="AHB312" s="1"/>
      <c r="AHC312" s="1"/>
      <c r="AHD312" s="1"/>
      <c r="AHE312" s="1"/>
      <c r="AHF312" s="1"/>
      <c r="AHG312" s="1"/>
      <c r="AHH312" s="1"/>
      <c r="AHI312" s="1"/>
      <c r="AHJ312" s="1"/>
      <c r="AHK312" s="1"/>
      <c r="AHL312" s="1"/>
      <c r="AHM312" s="1"/>
      <c r="AHN312" s="1"/>
      <c r="AHO312" s="1"/>
      <c r="AHP312" s="1"/>
      <c r="AHQ312" s="1"/>
      <c r="AHR312" s="1"/>
      <c r="AHS312" s="1"/>
      <c r="AHT312" s="1"/>
      <c r="AHU312" s="1"/>
      <c r="AHV312" s="1"/>
      <c r="AHW312" s="1"/>
      <c r="AHX312" s="1"/>
      <c r="AHY312" s="1"/>
      <c r="AHZ312" s="1"/>
      <c r="AIA312" s="1"/>
      <c r="AIB312" s="1"/>
      <c r="AIC312" s="1"/>
      <c r="AID312" s="1"/>
      <c r="AIE312" s="1"/>
      <c r="AIF312" s="1"/>
      <c r="AIG312" s="1"/>
      <c r="AIH312" s="1"/>
      <c r="AII312" s="1"/>
      <c r="AIJ312" s="1"/>
      <c r="AIK312" s="1"/>
      <c r="AIL312" s="1"/>
      <c r="AIM312" s="1"/>
      <c r="AIN312" s="1"/>
      <c r="AIO312" s="1"/>
      <c r="AIP312" s="1"/>
      <c r="AIQ312" s="1"/>
      <c r="AIR312" s="1"/>
      <c r="AIS312" s="1"/>
      <c r="AIT312" s="1"/>
      <c r="AIU312" s="1"/>
      <c r="AIV312" s="1"/>
      <c r="AIW312" s="1"/>
      <c r="AIX312" s="1"/>
      <c r="AIY312" s="1"/>
      <c r="AIZ312" s="1"/>
      <c r="AJA312" s="1"/>
      <c r="AJB312" s="1"/>
      <c r="AJC312" s="1"/>
      <c r="AJD312" s="1"/>
      <c r="AJE312" s="1"/>
      <c r="AJF312" s="1"/>
      <c r="AJG312" s="1"/>
      <c r="AJH312" s="1"/>
      <c r="AJI312" s="1"/>
      <c r="AJJ312" s="1"/>
      <c r="AJK312" s="1"/>
      <c r="AJL312" s="1"/>
      <c r="AJM312" s="1"/>
      <c r="AJN312" s="1"/>
      <c r="AJO312" s="1"/>
      <c r="AJP312" s="1"/>
      <c r="AJQ312" s="1"/>
      <c r="AJR312" s="1"/>
      <c r="AJS312" s="1"/>
      <c r="AJT312" s="1"/>
      <c r="AJU312" s="1"/>
      <c r="AJV312" s="1"/>
      <c r="AJW312" s="1"/>
      <c r="AJX312" s="1"/>
      <c r="AJY312" s="1"/>
      <c r="AJZ312" s="1"/>
      <c r="AKA312" s="1"/>
      <c r="AKB312" s="1"/>
      <c r="AKC312" s="1"/>
      <c r="AKD312" s="1"/>
      <c r="AKE312" s="1"/>
      <c r="AKF312" s="1"/>
      <c r="AKG312" s="1"/>
      <c r="AKH312" s="1"/>
      <c r="AKI312" s="1"/>
      <c r="AKJ312" s="1"/>
      <c r="AKK312" s="1"/>
      <c r="AKL312" s="1"/>
      <c r="AKM312" s="1"/>
      <c r="AKN312" s="1"/>
      <c r="AKO312" s="1"/>
      <c r="AKP312" s="1"/>
      <c r="AKQ312" s="1"/>
      <c r="AKR312" s="1"/>
      <c r="AKS312" s="1"/>
      <c r="AKT312" s="1"/>
      <c r="AKU312" s="1"/>
      <c r="AKV312" s="1"/>
      <c r="AKW312" s="1"/>
      <c r="AKX312" s="1"/>
      <c r="AKY312" s="1"/>
      <c r="AKZ312" s="1"/>
      <c r="ALA312" s="1"/>
      <c r="ALB312" s="1"/>
      <c r="ALC312" s="1"/>
      <c r="ALD312" s="1"/>
      <c r="ALE312" s="1"/>
      <c r="ALF312" s="1"/>
      <c r="ALG312" s="1"/>
      <c r="ALH312" s="1"/>
      <c r="ALI312" s="1"/>
      <c r="ALJ312" s="1"/>
      <c r="ALK312" s="1"/>
      <c r="ALL312" s="1"/>
      <c r="ALM312" s="1"/>
      <c r="ALN312" s="1"/>
      <c r="ALO312" s="1"/>
      <c r="ALP312" s="1"/>
      <c r="ALQ312" s="1"/>
      <c r="ALR312" s="1"/>
      <c r="ALS312" s="1"/>
      <c r="ALT312" s="1"/>
      <c r="ALU312" s="1"/>
      <c r="ALV312" s="1"/>
      <c r="ALW312" s="1"/>
      <c r="ALX312" s="1"/>
      <c r="ALY312" s="1"/>
      <c r="ALZ312" s="1"/>
      <c r="AMA312" s="1"/>
      <c r="AMB312" s="1"/>
      <c r="AMC312" s="1"/>
      <c r="AMD312" s="1"/>
      <c r="AME312" s="1"/>
      <c r="AMF312" s="1"/>
      <c r="AMG312" s="1"/>
      <c r="AMH312" s="1"/>
      <c r="AMI312" s="1"/>
      <c r="AMJ312" s="1"/>
      <c r="AMK312" s="1"/>
    </row>
    <row r="313" spans="1:1025">
      <c r="B313" s="165"/>
      <c r="C313" s="87"/>
      <c r="D313" s="87">
        <f>SUM(D310:D312)</f>
        <v>201.14999999999998</v>
      </c>
    </row>
  </sheetData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53"/>
  <sheetViews>
    <sheetView topLeftCell="A43" zoomScaleNormal="100" workbookViewId="0">
      <selection activeCell="D9" sqref="D9"/>
    </sheetView>
  </sheetViews>
  <sheetFormatPr defaultRowHeight="14.25"/>
  <cols>
    <col min="1" max="1" width="8.875"/>
    <col min="2" max="2" width="9.25" style="40"/>
    <col min="3" max="3" width="27"/>
    <col min="4" max="1025" width="8.875"/>
  </cols>
  <sheetData>
    <row r="1" spans="2:4">
      <c r="B1"/>
    </row>
    <row r="3" spans="2:4" ht="15">
      <c r="B3"/>
      <c r="C3" s="41" t="s">
        <v>197</v>
      </c>
    </row>
    <row r="4" spans="2:4">
      <c r="B4"/>
    </row>
    <row r="5" spans="2:4">
      <c r="B5" s="42" t="s">
        <v>624</v>
      </c>
      <c r="C5" s="43" t="s">
        <v>625</v>
      </c>
      <c r="D5" s="43">
        <v>12.45</v>
      </c>
    </row>
    <row r="6" spans="2:4">
      <c r="B6" s="42" t="s">
        <v>626</v>
      </c>
      <c r="C6" s="43" t="s">
        <v>584</v>
      </c>
      <c r="D6" s="43">
        <v>28.18</v>
      </c>
    </row>
    <row r="7" spans="2:4">
      <c r="B7" s="42" t="s">
        <v>627</v>
      </c>
      <c r="C7" s="43" t="s">
        <v>625</v>
      </c>
      <c r="D7" s="43">
        <v>14.87</v>
      </c>
    </row>
    <row r="8" spans="2:4">
      <c r="B8" s="42" t="s">
        <v>628</v>
      </c>
      <c r="C8" s="44" t="s">
        <v>625</v>
      </c>
      <c r="D8" s="44">
        <v>18.53</v>
      </c>
    </row>
    <row r="9" spans="2:4">
      <c r="B9"/>
      <c r="D9">
        <f>SUM(D5:D8)</f>
        <v>74.03</v>
      </c>
    </row>
    <row r="14" spans="2:4" ht="15">
      <c r="B14"/>
      <c r="C14" s="41" t="s">
        <v>629</v>
      </c>
    </row>
    <row r="15" spans="2:4">
      <c r="B15" s="42">
        <v>1</v>
      </c>
      <c r="C15" s="43" t="s">
        <v>625</v>
      </c>
      <c r="D15" s="43">
        <v>12.3</v>
      </c>
    </row>
    <row r="16" spans="2:4">
      <c r="B16" s="42">
        <v>2</v>
      </c>
      <c r="C16" s="43" t="s">
        <v>630</v>
      </c>
      <c r="D16" s="43">
        <v>14.5</v>
      </c>
    </row>
    <row r="17" spans="2:4">
      <c r="B17" s="42">
        <v>3</v>
      </c>
      <c r="C17" s="43" t="s">
        <v>631</v>
      </c>
      <c r="D17" s="43">
        <v>12.8</v>
      </c>
    </row>
    <row r="18" spans="2:4">
      <c r="B18" s="42">
        <v>4</v>
      </c>
      <c r="C18" s="43" t="s">
        <v>632</v>
      </c>
      <c r="D18" s="43">
        <v>17.600000000000001</v>
      </c>
    </row>
    <row r="19" spans="2:4">
      <c r="B19" s="42" t="s">
        <v>522</v>
      </c>
      <c r="C19" s="43" t="s">
        <v>87</v>
      </c>
      <c r="D19" s="43">
        <v>5.0999999999999996</v>
      </c>
    </row>
    <row r="20" spans="2:4">
      <c r="B20" s="42">
        <v>5</v>
      </c>
      <c r="C20" s="43" t="s">
        <v>633</v>
      </c>
      <c r="D20" s="43">
        <v>14.8</v>
      </c>
    </row>
    <row r="21" spans="2:4">
      <c r="B21" s="42">
        <v>6</v>
      </c>
      <c r="C21" s="43" t="s">
        <v>634</v>
      </c>
      <c r="D21" s="43">
        <v>10.1</v>
      </c>
    </row>
    <row r="22" spans="2:4">
      <c r="B22" s="42">
        <v>7</v>
      </c>
      <c r="C22" s="43" t="s">
        <v>634</v>
      </c>
      <c r="D22" s="43">
        <v>16.600000000000001</v>
      </c>
    </row>
    <row r="23" spans="2:4">
      <c r="B23" s="42">
        <v>8</v>
      </c>
      <c r="C23" s="43" t="s">
        <v>635</v>
      </c>
      <c r="D23" s="43">
        <v>10.8</v>
      </c>
    </row>
    <row r="24" spans="2:4">
      <c r="B24" s="42">
        <v>9</v>
      </c>
      <c r="C24" s="44" t="s">
        <v>636</v>
      </c>
      <c r="D24" s="43">
        <v>55.4</v>
      </c>
    </row>
    <row r="25" spans="2:4">
      <c r="B25" s="42">
        <v>10</v>
      </c>
      <c r="C25" s="43" t="s">
        <v>637</v>
      </c>
      <c r="D25" s="43">
        <v>44.5</v>
      </c>
    </row>
    <row r="26" spans="2:4">
      <c r="B26" s="42">
        <v>11</v>
      </c>
      <c r="C26" s="43" t="s">
        <v>638</v>
      </c>
      <c r="D26" s="43">
        <v>17.899999999999999</v>
      </c>
    </row>
    <row r="27" spans="2:4">
      <c r="B27" s="42">
        <v>12</v>
      </c>
      <c r="C27" s="44" t="s">
        <v>639</v>
      </c>
      <c r="D27" s="43">
        <v>13.2</v>
      </c>
    </row>
    <row r="28" spans="2:4">
      <c r="B28" s="42">
        <v>13</v>
      </c>
      <c r="C28" s="43" t="s">
        <v>397</v>
      </c>
      <c r="D28" s="43">
        <v>49.15</v>
      </c>
    </row>
    <row r="29" spans="2:4">
      <c r="B29" s="42">
        <v>14</v>
      </c>
      <c r="C29" s="43" t="s">
        <v>640</v>
      </c>
      <c r="D29" s="43">
        <v>19.2</v>
      </c>
    </row>
    <row r="30" spans="2:4">
      <c r="B30" s="42">
        <v>15</v>
      </c>
      <c r="C30" s="44" t="s">
        <v>641</v>
      </c>
      <c r="D30" s="43">
        <v>13.2</v>
      </c>
    </row>
    <row r="31" spans="2:4">
      <c r="B31" s="42">
        <v>16</v>
      </c>
      <c r="C31" s="43" t="s">
        <v>87</v>
      </c>
      <c r="D31" s="43">
        <v>14.96</v>
      </c>
    </row>
    <row r="32" spans="2:4">
      <c r="B32"/>
      <c r="C32" s="45"/>
      <c r="D32">
        <f>SUM(D15:D31)</f>
        <v>342.10999999999996</v>
      </c>
    </row>
    <row r="33" spans="2:4">
      <c r="B33"/>
      <c r="C33" t="s">
        <v>516</v>
      </c>
      <c r="D33">
        <v>8.4499999999999993</v>
      </c>
    </row>
    <row r="35" spans="2:4" ht="15">
      <c r="B35"/>
      <c r="C35" s="41" t="s">
        <v>642</v>
      </c>
    </row>
    <row r="36" spans="2:4">
      <c r="B36"/>
    </row>
    <row r="37" spans="2:4">
      <c r="B37" s="42">
        <v>1</v>
      </c>
      <c r="C37" s="43" t="s">
        <v>643</v>
      </c>
      <c r="D37" s="43">
        <v>14.8</v>
      </c>
    </row>
    <row r="38" spans="2:4">
      <c r="B38" s="42">
        <v>2</v>
      </c>
      <c r="C38" s="44" t="s">
        <v>644</v>
      </c>
      <c r="D38" s="43">
        <v>10.4</v>
      </c>
    </row>
    <row r="39" spans="2:4">
      <c r="B39" s="42">
        <v>3</v>
      </c>
      <c r="C39" s="44" t="s">
        <v>645</v>
      </c>
      <c r="D39" s="43">
        <v>16.600000000000001</v>
      </c>
    </row>
    <row r="40" spans="2:4">
      <c r="B40" s="42">
        <v>4</v>
      </c>
      <c r="C40" s="44" t="s">
        <v>646</v>
      </c>
      <c r="D40" s="43">
        <v>28.4</v>
      </c>
    </row>
    <row r="41" spans="2:4">
      <c r="B41" s="42">
        <v>5</v>
      </c>
      <c r="C41" s="44" t="s">
        <v>647</v>
      </c>
      <c r="D41" s="43">
        <v>13.4</v>
      </c>
    </row>
    <row r="42" spans="2:4">
      <c r="B42" s="42">
        <v>6</v>
      </c>
      <c r="C42" s="43" t="s">
        <v>648</v>
      </c>
      <c r="D42" s="43">
        <v>13.4</v>
      </c>
    </row>
    <row r="43" spans="2:4">
      <c r="B43" s="42">
        <v>7</v>
      </c>
      <c r="C43" s="44" t="s">
        <v>649</v>
      </c>
      <c r="D43" s="43">
        <v>12.9</v>
      </c>
    </row>
    <row r="44" spans="2:4">
      <c r="B44" s="42">
        <v>8</v>
      </c>
      <c r="C44" s="44" t="s">
        <v>649</v>
      </c>
      <c r="D44" s="43">
        <v>11.7</v>
      </c>
    </row>
    <row r="45" spans="2:4">
      <c r="B45" s="42">
        <v>9</v>
      </c>
      <c r="C45" s="44" t="s">
        <v>639</v>
      </c>
      <c r="D45" s="43">
        <v>13.2</v>
      </c>
    </row>
    <row r="46" spans="2:4">
      <c r="B46" s="42">
        <v>10</v>
      </c>
      <c r="C46" s="44" t="s">
        <v>650</v>
      </c>
      <c r="D46" s="43">
        <v>11</v>
      </c>
    </row>
    <row r="47" spans="2:4">
      <c r="B47" s="42">
        <v>11</v>
      </c>
      <c r="C47" s="43" t="s">
        <v>643</v>
      </c>
      <c r="D47" s="43">
        <v>12.7</v>
      </c>
    </row>
    <row r="48" spans="2:4">
      <c r="B48" s="42">
        <v>12</v>
      </c>
      <c r="C48" s="43" t="s">
        <v>651</v>
      </c>
      <c r="D48" s="43">
        <v>12.1</v>
      </c>
    </row>
    <row r="49" spans="2:4">
      <c r="B49" s="42">
        <v>13</v>
      </c>
      <c r="C49" s="43" t="s">
        <v>643</v>
      </c>
      <c r="D49" s="43">
        <v>12.8</v>
      </c>
    </row>
    <row r="50" spans="2:4">
      <c r="B50" s="42">
        <v>14</v>
      </c>
      <c r="C50" s="43" t="s">
        <v>652</v>
      </c>
      <c r="D50" s="43">
        <v>14.5</v>
      </c>
    </row>
    <row r="51" spans="2:4">
      <c r="B51" s="42">
        <v>15</v>
      </c>
      <c r="C51" s="43" t="s">
        <v>87</v>
      </c>
      <c r="D51" s="43">
        <v>49.5</v>
      </c>
    </row>
    <row r="52" spans="2:4">
      <c r="D52">
        <f>SUM(D37:D51)</f>
        <v>247.4</v>
      </c>
    </row>
    <row r="53" spans="2:4">
      <c r="C53" t="s">
        <v>516</v>
      </c>
      <c r="D53">
        <v>8.4499999999999993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C1:E84"/>
  <sheetViews>
    <sheetView zoomScaleNormal="100" workbookViewId="0">
      <selection activeCell="E55" sqref="E55"/>
    </sheetView>
  </sheetViews>
  <sheetFormatPr defaultRowHeight="14.25"/>
  <cols>
    <col min="1" max="2" width="8.875"/>
    <col min="3" max="3" width="9.25" style="40"/>
    <col min="4" max="4" width="28.375"/>
    <col min="5" max="1025" width="8.875"/>
  </cols>
  <sheetData>
    <row r="1" spans="3:5" ht="15">
      <c r="C1"/>
      <c r="D1" s="41" t="s">
        <v>653</v>
      </c>
    </row>
    <row r="2" spans="3:5">
      <c r="C2"/>
    </row>
    <row r="3" spans="3:5" ht="15">
      <c r="C3" s="46" t="s">
        <v>654</v>
      </c>
      <c r="D3" s="47" t="s">
        <v>655</v>
      </c>
      <c r="E3" s="47">
        <v>71.540000000000006</v>
      </c>
    </row>
    <row r="4" spans="3:5" ht="15">
      <c r="C4" s="48" t="s">
        <v>656</v>
      </c>
      <c r="D4" s="47" t="s">
        <v>657</v>
      </c>
      <c r="E4" s="47">
        <v>19.440000000000001</v>
      </c>
    </row>
    <row r="5" spans="3:5" ht="15">
      <c r="C5" s="48" t="s">
        <v>658</v>
      </c>
      <c r="D5" s="47" t="s">
        <v>659</v>
      </c>
      <c r="E5" s="47">
        <v>9.3000000000000007</v>
      </c>
    </row>
    <row r="6" spans="3:5" ht="15">
      <c r="C6" s="48" t="s">
        <v>660</v>
      </c>
      <c r="D6" s="47" t="s">
        <v>661</v>
      </c>
      <c r="E6" s="47">
        <v>17.77</v>
      </c>
    </row>
    <row r="7" spans="3:5" ht="15">
      <c r="C7" s="48" t="s">
        <v>662</v>
      </c>
      <c r="D7" s="47" t="s">
        <v>663</v>
      </c>
      <c r="E7" s="47">
        <v>9.24</v>
      </c>
    </row>
    <row r="8" spans="3:5" ht="15">
      <c r="C8" s="48" t="s">
        <v>664</v>
      </c>
      <c r="D8" s="47" t="s">
        <v>665</v>
      </c>
      <c r="E8" s="47">
        <v>7.42</v>
      </c>
    </row>
    <row r="9" spans="3:5" ht="15">
      <c r="C9" s="48" t="s">
        <v>666</v>
      </c>
      <c r="D9" s="47" t="s">
        <v>667</v>
      </c>
      <c r="E9" s="47">
        <v>8.0299999999999994</v>
      </c>
    </row>
    <row r="10" spans="3:5" ht="15">
      <c r="C10" s="48" t="s">
        <v>668</v>
      </c>
      <c r="D10" s="47" t="s">
        <v>669</v>
      </c>
      <c r="E10" s="47">
        <v>4.76</v>
      </c>
    </row>
    <row r="11" spans="3:5" ht="15">
      <c r="C11" s="48" t="s">
        <v>670</v>
      </c>
      <c r="D11" s="47" t="s">
        <v>671</v>
      </c>
      <c r="E11" s="47">
        <v>15.34</v>
      </c>
    </row>
    <row r="12" spans="3:5" ht="15">
      <c r="C12" s="48" t="s">
        <v>672</v>
      </c>
      <c r="D12" s="47" t="s">
        <v>673</v>
      </c>
      <c r="E12" s="47">
        <v>18.62</v>
      </c>
    </row>
    <row r="13" spans="3:5" ht="15">
      <c r="C13" s="48" t="s">
        <v>674</v>
      </c>
      <c r="D13" s="47" t="s">
        <v>675</v>
      </c>
      <c r="E13" s="47">
        <v>17.920000000000002</v>
      </c>
    </row>
    <row r="14" spans="3:5" ht="15">
      <c r="C14" s="48" t="s">
        <v>676</v>
      </c>
      <c r="D14" s="47" t="s">
        <v>677</v>
      </c>
      <c r="E14" s="47">
        <v>8.2200000000000006</v>
      </c>
    </row>
    <row r="15" spans="3:5" ht="15">
      <c r="C15" s="48" t="s">
        <v>678</v>
      </c>
      <c r="D15" s="47" t="s">
        <v>679</v>
      </c>
      <c r="E15" s="47">
        <v>8.6</v>
      </c>
    </row>
    <row r="16" spans="3:5" ht="15">
      <c r="C16" s="48" t="s">
        <v>680</v>
      </c>
      <c r="D16" s="47" t="s">
        <v>681</v>
      </c>
      <c r="E16" s="47">
        <v>30.8</v>
      </c>
    </row>
    <row r="17" spans="3:5" ht="15">
      <c r="C17" s="48" t="s">
        <v>682</v>
      </c>
      <c r="D17" s="47" t="s">
        <v>683</v>
      </c>
      <c r="E17" s="47">
        <v>10.67</v>
      </c>
    </row>
    <row r="18" spans="3:5" ht="15">
      <c r="C18" s="48" t="s">
        <v>684</v>
      </c>
      <c r="D18" s="47" t="s">
        <v>685</v>
      </c>
      <c r="E18" s="47">
        <v>33.53</v>
      </c>
    </row>
    <row r="19" spans="3:5" ht="15">
      <c r="C19" s="48" t="s">
        <v>686</v>
      </c>
      <c r="D19" s="47" t="s">
        <v>687</v>
      </c>
      <c r="E19" s="47">
        <v>25.37</v>
      </c>
    </row>
    <row r="20" spans="3:5" ht="15">
      <c r="C20" s="48" t="s">
        <v>688</v>
      </c>
      <c r="D20" s="47" t="s">
        <v>687</v>
      </c>
      <c r="E20" s="47">
        <v>12.8</v>
      </c>
    </row>
    <row r="21" spans="3:5" ht="15">
      <c r="C21" s="48" t="s">
        <v>689</v>
      </c>
      <c r="D21" s="47" t="s">
        <v>687</v>
      </c>
      <c r="E21" s="47">
        <v>54.91</v>
      </c>
    </row>
    <row r="22" spans="3:5">
      <c r="C22"/>
      <c r="E22">
        <f>SUM(E3:E21)</f>
        <v>384.28000000000009</v>
      </c>
    </row>
    <row r="25" spans="3:5" ht="15">
      <c r="C25"/>
      <c r="D25" s="41" t="s">
        <v>3</v>
      </c>
    </row>
    <row r="26" spans="3:5" ht="15">
      <c r="C26" s="48">
        <v>101</v>
      </c>
      <c r="D26" s="47" t="s">
        <v>690</v>
      </c>
      <c r="E26" s="47">
        <v>26.26</v>
      </c>
    </row>
    <row r="27" spans="3:5" ht="15">
      <c r="C27" s="48">
        <v>102</v>
      </c>
      <c r="D27" s="47" t="s">
        <v>691</v>
      </c>
      <c r="E27" s="47">
        <v>69.459999999999994</v>
      </c>
    </row>
    <row r="28" spans="3:5" ht="15">
      <c r="C28" s="48">
        <v>103</v>
      </c>
      <c r="D28" s="47" t="s">
        <v>692</v>
      </c>
      <c r="E28" s="47">
        <v>15.68</v>
      </c>
    </row>
    <row r="29" spans="3:5" ht="15">
      <c r="C29" s="48">
        <v>104</v>
      </c>
      <c r="D29" s="47" t="s">
        <v>693</v>
      </c>
      <c r="E29" s="47">
        <v>16.920000000000002</v>
      </c>
    </row>
    <row r="30" spans="3:5" ht="15">
      <c r="C30" s="48">
        <v>105</v>
      </c>
      <c r="D30" s="47" t="s">
        <v>694</v>
      </c>
      <c r="E30" s="47">
        <v>5.33</v>
      </c>
    </row>
    <row r="31" spans="3:5" ht="15">
      <c r="C31" s="48">
        <v>106</v>
      </c>
      <c r="D31" s="47" t="s">
        <v>695</v>
      </c>
      <c r="E31" s="47">
        <v>15.66</v>
      </c>
    </row>
    <row r="32" spans="3:5" ht="15">
      <c r="C32" s="48">
        <v>107</v>
      </c>
      <c r="D32" s="47" t="s">
        <v>694</v>
      </c>
      <c r="E32" s="47">
        <v>5.23</v>
      </c>
    </row>
    <row r="33" spans="3:5" ht="15">
      <c r="C33" s="48">
        <v>108</v>
      </c>
      <c r="D33" s="47" t="s">
        <v>696</v>
      </c>
      <c r="E33" s="47">
        <v>8.2100000000000009</v>
      </c>
    </row>
    <row r="34" spans="3:5" ht="15">
      <c r="C34" s="48">
        <v>109</v>
      </c>
      <c r="D34" s="47" t="s">
        <v>697</v>
      </c>
      <c r="E34" s="47">
        <v>4.3899999999999997</v>
      </c>
    </row>
    <row r="35" spans="3:5" ht="15">
      <c r="C35" s="48">
        <v>110</v>
      </c>
      <c r="D35" s="47" t="s">
        <v>698</v>
      </c>
      <c r="E35" s="47">
        <v>8.59</v>
      </c>
    </row>
    <row r="36" spans="3:5" ht="15">
      <c r="C36" s="48">
        <v>111</v>
      </c>
      <c r="D36" s="47" t="s">
        <v>699</v>
      </c>
      <c r="E36" s="47">
        <v>14.6</v>
      </c>
    </row>
    <row r="37" spans="3:5" ht="15">
      <c r="C37" s="48">
        <v>112</v>
      </c>
      <c r="D37" s="47" t="s">
        <v>700</v>
      </c>
      <c r="E37" s="47">
        <v>19.7</v>
      </c>
    </row>
    <row r="38" spans="3:5" ht="15">
      <c r="C38" s="48" t="s">
        <v>701</v>
      </c>
      <c r="D38" s="47" t="s">
        <v>702</v>
      </c>
      <c r="E38" s="47">
        <v>6.3</v>
      </c>
    </row>
    <row r="39" spans="3:5" ht="15">
      <c r="C39" s="48" t="s">
        <v>703</v>
      </c>
      <c r="D39" s="47" t="s">
        <v>704</v>
      </c>
      <c r="E39" s="47">
        <v>6.34</v>
      </c>
    </row>
    <row r="40" spans="3:5" ht="15">
      <c r="C40" s="48" t="s">
        <v>705</v>
      </c>
      <c r="D40" s="47" t="s">
        <v>706</v>
      </c>
      <c r="E40" s="47">
        <v>7.16</v>
      </c>
    </row>
    <row r="41" spans="3:5" ht="15">
      <c r="C41" s="48" t="s">
        <v>707</v>
      </c>
      <c r="D41" s="47" t="s">
        <v>708</v>
      </c>
      <c r="E41" s="47">
        <v>8.93</v>
      </c>
    </row>
    <row r="42" spans="3:5" ht="15">
      <c r="C42" s="48" t="s">
        <v>709</v>
      </c>
      <c r="D42" s="47" t="s">
        <v>710</v>
      </c>
      <c r="E42" s="47">
        <v>6.42</v>
      </c>
    </row>
    <row r="43" spans="3:5" ht="15">
      <c r="C43" s="48">
        <v>113</v>
      </c>
      <c r="D43" s="47" t="s">
        <v>711</v>
      </c>
      <c r="E43" s="47">
        <v>1.98</v>
      </c>
    </row>
    <row r="44" spans="3:5" ht="15">
      <c r="C44" s="48">
        <v>114</v>
      </c>
      <c r="D44" s="47" t="s">
        <v>712</v>
      </c>
      <c r="E44" s="47">
        <v>7.71</v>
      </c>
    </row>
    <row r="45" spans="3:5" ht="15">
      <c r="C45" s="48">
        <v>115</v>
      </c>
      <c r="D45" s="47" t="s">
        <v>713</v>
      </c>
      <c r="E45" s="47">
        <v>12.65</v>
      </c>
    </row>
    <row r="46" spans="3:5" ht="15">
      <c r="C46" s="48">
        <v>116</v>
      </c>
      <c r="D46" s="47" t="s">
        <v>714</v>
      </c>
      <c r="E46" s="47">
        <v>86.11</v>
      </c>
    </row>
    <row r="47" spans="3:5" ht="15">
      <c r="C47" s="48">
        <v>117</v>
      </c>
      <c r="D47" s="47" t="s">
        <v>715</v>
      </c>
      <c r="E47" s="47">
        <v>40.76</v>
      </c>
    </row>
    <row r="48" spans="3:5" ht="15">
      <c r="C48" s="48">
        <v>118</v>
      </c>
      <c r="D48" s="47" t="s">
        <v>716</v>
      </c>
      <c r="E48" s="47">
        <v>10.220000000000001</v>
      </c>
    </row>
    <row r="49" spans="3:5" ht="15">
      <c r="C49" s="48">
        <v>119</v>
      </c>
      <c r="D49" s="47" t="s">
        <v>717</v>
      </c>
      <c r="E49" s="47">
        <v>5.4</v>
      </c>
    </row>
    <row r="50" spans="3:5" ht="15">
      <c r="C50" s="48" t="s">
        <v>718</v>
      </c>
      <c r="D50" s="47" t="s">
        <v>719</v>
      </c>
      <c r="E50" s="47">
        <v>13.1</v>
      </c>
    </row>
    <row r="51" spans="3:5" ht="15">
      <c r="C51" s="48" t="s">
        <v>720</v>
      </c>
      <c r="D51" s="47" t="s">
        <v>721</v>
      </c>
      <c r="E51" s="47">
        <v>6.04</v>
      </c>
    </row>
    <row r="52" spans="3:5">
      <c r="C52"/>
      <c r="E52">
        <f>SUM(E26:E51)</f>
        <v>429.15000000000003</v>
      </c>
    </row>
    <row r="54" spans="3:5">
      <c r="C54"/>
      <c r="D54" s="49" t="s">
        <v>46</v>
      </c>
    </row>
    <row r="55" spans="3:5" ht="15">
      <c r="C55" s="48">
        <v>201</v>
      </c>
      <c r="D55" s="47" t="s">
        <v>722</v>
      </c>
      <c r="E55" s="47">
        <v>20.13</v>
      </c>
    </row>
    <row r="56" spans="3:5" ht="15">
      <c r="C56" s="48" t="s">
        <v>723</v>
      </c>
      <c r="D56" s="47" t="s">
        <v>724</v>
      </c>
      <c r="E56" s="47">
        <v>5.69</v>
      </c>
    </row>
    <row r="57" spans="3:5" ht="15">
      <c r="C57" s="48">
        <v>202</v>
      </c>
      <c r="D57" s="47" t="s">
        <v>725</v>
      </c>
      <c r="E57" s="47">
        <v>75.48</v>
      </c>
    </row>
    <row r="58" spans="3:5" ht="15">
      <c r="C58" s="48" t="s">
        <v>726</v>
      </c>
      <c r="D58" s="47" t="s">
        <v>727</v>
      </c>
      <c r="E58" s="47">
        <v>4.22</v>
      </c>
    </row>
    <row r="59" spans="3:5" ht="15">
      <c r="C59" s="48">
        <v>203</v>
      </c>
      <c r="D59" s="47" t="s">
        <v>728</v>
      </c>
      <c r="E59" s="47">
        <v>5.28</v>
      </c>
    </row>
    <row r="60" spans="3:5" ht="15">
      <c r="C60" s="48">
        <v>204</v>
      </c>
      <c r="D60" s="47" t="s">
        <v>729</v>
      </c>
      <c r="E60" s="47">
        <v>33.83</v>
      </c>
    </row>
    <row r="61" spans="3:5" ht="15">
      <c r="C61" s="48">
        <v>205</v>
      </c>
      <c r="D61" s="47" t="s">
        <v>730</v>
      </c>
      <c r="E61" s="47">
        <v>4.87</v>
      </c>
    </row>
    <row r="62" spans="3:5" ht="15">
      <c r="C62" s="48">
        <v>206</v>
      </c>
      <c r="D62" s="47" t="s">
        <v>731</v>
      </c>
      <c r="E62" s="47">
        <v>15.61</v>
      </c>
    </row>
    <row r="63" spans="3:5" ht="15">
      <c r="C63" s="48">
        <v>207</v>
      </c>
      <c r="D63" s="47" t="s">
        <v>732</v>
      </c>
      <c r="E63" s="47">
        <v>9.0500000000000007</v>
      </c>
    </row>
    <row r="64" spans="3:5" ht="15">
      <c r="C64" s="48">
        <v>208</v>
      </c>
      <c r="D64" s="47" t="s">
        <v>733</v>
      </c>
      <c r="E64" s="47">
        <v>7.92</v>
      </c>
    </row>
    <row r="65" spans="3:5" ht="15">
      <c r="C65" s="48">
        <v>209</v>
      </c>
      <c r="D65" s="47" t="s">
        <v>734</v>
      </c>
      <c r="E65" s="47">
        <v>4.6500000000000004</v>
      </c>
    </row>
    <row r="66" spans="3:5" ht="15">
      <c r="C66" s="48">
        <v>210</v>
      </c>
      <c r="D66" s="47" t="s">
        <v>735</v>
      </c>
      <c r="E66" s="47">
        <v>11.21</v>
      </c>
    </row>
    <row r="67" spans="3:5" ht="15">
      <c r="C67" s="48">
        <v>211</v>
      </c>
      <c r="D67" s="47" t="s">
        <v>736</v>
      </c>
      <c r="E67" s="47">
        <v>6.44</v>
      </c>
    </row>
    <row r="68" spans="3:5" ht="15">
      <c r="C68" s="48">
        <v>212</v>
      </c>
      <c r="D68" s="47" t="s">
        <v>737</v>
      </c>
      <c r="E68" s="47">
        <v>2.04</v>
      </c>
    </row>
    <row r="69" spans="3:5" ht="15">
      <c r="C69" s="48">
        <v>213</v>
      </c>
      <c r="D69" s="47" t="s">
        <v>738</v>
      </c>
      <c r="E69" s="47">
        <v>10.38</v>
      </c>
    </row>
    <row r="70" spans="3:5" ht="15">
      <c r="C70" s="48">
        <v>214</v>
      </c>
      <c r="D70" s="47" t="s">
        <v>739</v>
      </c>
      <c r="E70" s="47">
        <v>4.45</v>
      </c>
    </row>
    <row r="71" spans="3:5" ht="15">
      <c r="C71" s="48">
        <v>215</v>
      </c>
      <c r="D71" s="47" t="s">
        <v>740</v>
      </c>
      <c r="E71" s="47">
        <v>18.93</v>
      </c>
    </row>
    <row r="72" spans="3:5" ht="15">
      <c r="C72" s="48">
        <v>216</v>
      </c>
      <c r="D72" s="47" t="s">
        <v>741</v>
      </c>
      <c r="E72" s="47">
        <v>8.66</v>
      </c>
    </row>
    <row r="73" spans="3:5" ht="15">
      <c r="C73" s="48">
        <v>217</v>
      </c>
      <c r="D73" s="47" t="s">
        <v>742</v>
      </c>
      <c r="E73" s="47">
        <v>8.25</v>
      </c>
    </row>
    <row r="74" spans="3:5" ht="15">
      <c r="C74" s="48">
        <v>218</v>
      </c>
      <c r="D74" s="47" t="s">
        <v>743</v>
      </c>
      <c r="E74" s="47">
        <v>12.95</v>
      </c>
    </row>
    <row r="75" spans="3:5" ht="15">
      <c r="C75" s="48">
        <v>219</v>
      </c>
      <c r="D75" s="47" t="s">
        <v>744</v>
      </c>
      <c r="E75" s="47">
        <v>27.63</v>
      </c>
    </row>
    <row r="76" spans="3:5" ht="15">
      <c r="C76" s="48">
        <v>220</v>
      </c>
      <c r="D76" s="47" t="s">
        <v>745</v>
      </c>
      <c r="E76" s="47">
        <v>4.92</v>
      </c>
    </row>
    <row r="77" spans="3:5" ht="15">
      <c r="C77" s="48">
        <v>221</v>
      </c>
      <c r="D77" s="47" t="s">
        <v>746</v>
      </c>
      <c r="E77" s="47">
        <v>30.78</v>
      </c>
    </row>
    <row r="78" spans="3:5" ht="15">
      <c r="C78" s="48">
        <v>222</v>
      </c>
      <c r="D78" s="47" t="s">
        <v>747</v>
      </c>
      <c r="E78" s="47">
        <v>5.5</v>
      </c>
    </row>
    <row r="79" spans="3:5" ht="15">
      <c r="C79" s="48">
        <v>223</v>
      </c>
      <c r="D79" s="47" t="s">
        <v>748</v>
      </c>
      <c r="E79" s="47">
        <v>32.06</v>
      </c>
    </row>
    <row r="80" spans="3:5" ht="15">
      <c r="C80" s="48">
        <v>224</v>
      </c>
      <c r="D80" s="47" t="s">
        <v>749</v>
      </c>
      <c r="E80" s="47">
        <v>5.3</v>
      </c>
    </row>
    <row r="81" spans="3:5" ht="15">
      <c r="C81" s="48">
        <v>225</v>
      </c>
      <c r="D81" s="47" t="s">
        <v>750</v>
      </c>
      <c r="E81" s="47">
        <v>27.45</v>
      </c>
    </row>
    <row r="82" spans="3:5" ht="15">
      <c r="C82" s="48">
        <v>226</v>
      </c>
      <c r="D82" s="47" t="s">
        <v>751</v>
      </c>
      <c r="E82" s="47">
        <v>5.3</v>
      </c>
    </row>
    <row r="83" spans="3:5" ht="15">
      <c r="C83" s="48">
        <v>227</v>
      </c>
      <c r="D83" s="47" t="s">
        <v>752</v>
      </c>
      <c r="E83" s="47">
        <v>1.5</v>
      </c>
    </row>
    <row r="84" spans="3:5">
      <c r="E84">
        <f>SUM(E55:E83)</f>
        <v>410.48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108"/>
  <sheetViews>
    <sheetView topLeftCell="A67" zoomScaleNormal="100" workbookViewId="0">
      <selection activeCell="G112" sqref="G112"/>
    </sheetView>
  </sheetViews>
  <sheetFormatPr defaultRowHeight="14.25"/>
  <cols>
    <col min="1" max="2" width="8.875"/>
    <col min="3" max="3" width="27.125"/>
    <col min="4" max="6" width="8.875"/>
    <col min="7" max="7" width="24.5"/>
    <col min="8" max="1025" width="8.875"/>
  </cols>
  <sheetData>
    <row r="3" spans="2:6" ht="15">
      <c r="C3" s="50" t="s">
        <v>753</v>
      </c>
    </row>
    <row r="4" spans="2:6" ht="15">
      <c r="B4" s="41" t="s">
        <v>754</v>
      </c>
    </row>
    <row r="5" spans="2:6">
      <c r="B5" s="43">
        <v>1</v>
      </c>
      <c r="C5" s="43" t="s">
        <v>755</v>
      </c>
      <c r="D5" s="43">
        <v>60.7</v>
      </c>
    </row>
    <row r="6" spans="2:6">
      <c r="B6" s="43">
        <v>2</v>
      </c>
      <c r="C6" s="43" t="s">
        <v>756</v>
      </c>
      <c r="D6" s="43">
        <v>13.4</v>
      </c>
    </row>
    <row r="7" spans="2:6">
      <c r="B7" s="43">
        <v>3</v>
      </c>
      <c r="C7" s="43" t="s">
        <v>756</v>
      </c>
      <c r="D7" s="43">
        <v>13.1</v>
      </c>
    </row>
    <row r="8" spans="2:6">
      <c r="B8" s="43">
        <v>4</v>
      </c>
      <c r="C8" s="43" t="s">
        <v>757</v>
      </c>
      <c r="D8" s="43">
        <v>13.1</v>
      </c>
    </row>
    <row r="9" spans="2:6">
      <c r="B9" s="43">
        <v>5</v>
      </c>
      <c r="C9" s="43" t="s">
        <v>757</v>
      </c>
      <c r="D9" s="43">
        <v>13.1</v>
      </c>
    </row>
    <row r="10" spans="2:6">
      <c r="B10" s="43">
        <v>6</v>
      </c>
      <c r="C10" s="43" t="s">
        <v>757</v>
      </c>
      <c r="D10" s="43">
        <v>13.1</v>
      </c>
    </row>
    <row r="11" spans="2:6">
      <c r="B11" s="43">
        <v>7</v>
      </c>
      <c r="C11" s="43" t="s">
        <v>757</v>
      </c>
      <c r="D11" s="43">
        <v>12.6</v>
      </c>
    </row>
    <row r="12" spans="2:6">
      <c r="B12" s="43">
        <v>8</v>
      </c>
      <c r="C12" s="43" t="s">
        <v>757</v>
      </c>
      <c r="D12" s="43">
        <v>13.2</v>
      </c>
    </row>
    <row r="13" spans="2:6">
      <c r="B13" s="43">
        <v>9</v>
      </c>
      <c r="C13" s="43" t="s">
        <v>758</v>
      </c>
      <c r="D13" s="43">
        <v>28.21</v>
      </c>
      <c r="F13">
        <f>D13</f>
        <v>28.21</v>
      </c>
    </row>
    <row r="14" spans="2:6">
      <c r="B14" s="43">
        <v>10</v>
      </c>
      <c r="C14" s="43" t="s">
        <v>639</v>
      </c>
      <c r="D14" s="43">
        <v>6.1</v>
      </c>
    </row>
    <row r="15" spans="2:6">
      <c r="B15" s="43">
        <v>11</v>
      </c>
      <c r="C15" s="43" t="s">
        <v>35</v>
      </c>
      <c r="D15" s="43">
        <v>4.5999999999999996</v>
      </c>
    </row>
    <row r="16" spans="2:6">
      <c r="B16" s="43">
        <v>12</v>
      </c>
      <c r="C16" s="43" t="s">
        <v>639</v>
      </c>
      <c r="D16" s="43">
        <v>12.8</v>
      </c>
    </row>
    <row r="17" spans="2:6">
      <c r="B17" s="43">
        <v>13</v>
      </c>
      <c r="C17" s="43" t="s">
        <v>759</v>
      </c>
      <c r="D17" s="43">
        <v>39.630000000000003</v>
      </c>
    </row>
    <row r="18" spans="2:6">
      <c r="B18" s="43">
        <v>14</v>
      </c>
      <c r="C18" s="43" t="s">
        <v>760</v>
      </c>
      <c r="D18" s="43">
        <v>8.5</v>
      </c>
    </row>
    <row r="19" spans="2:6">
      <c r="B19" s="43">
        <v>15</v>
      </c>
      <c r="C19" s="43" t="s">
        <v>486</v>
      </c>
      <c r="D19" s="43">
        <v>25.42</v>
      </c>
    </row>
    <row r="20" spans="2:6">
      <c r="B20" s="43">
        <v>16</v>
      </c>
      <c r="C20" s="43" t="s">
        <v>761</v>
      </c>
      <c r="D20" s="43">
        <v>3.3</v>
      </c>
    </row>
    <row r="21" spans="2:6">
      <c r="B21" s="43">
        <v>17</v>
      </c>
      <c r="C21" s="43" t="s">
        <v>762</v>
      </c>
      <c r="D21" s="43">
        <f>8.6+10.8</f>
        <v>19.399999999999999</v>
      </c>
      <c r="F21">
        <f>D21</f>
        <v>19.399999999999999</v>
      </c>
    </row>
    <row r="22" spans="2:6">
      <c r="B22" s="43">
        <v>18</v>
      </c>
      <c r="C22" s="43" t="s">
        <v>639</v>
      </c>
      <c r="D22" s="43">
        <v>3.7</v>
      </c>
    </row>
    <row r="23" spans="2:6">
      <c r="B23" s="51">
        <v>19</v>
      </c>
      <c r="C23" s="51" t="s">
        <v>763</v>
      </c>
      <c r="D23" s="43">
        <v>17.3</v>
      </c>
    </row>
    <row r="24" spans="2:6">
      <c r="B24" s="43">
        <v>20</v>
      </c>
      <c r="C24" s="43" t="s">
        <v>584</v>
      </c>
      <c r="D24" s="52">
        <v>139.19999999999999</v>
      </c>
    </row>
    <row r="25" spans="2:6">
      <c r="B25" s="53"/>
      <c r="D25">
        <f>SUM(D5:D24)</f>
        <v>460.46</v>
      </c>
    </row>
    <row r="26" spans="2:6">
      <c r="B26" s="53"/>
      <c r="C26" t="s">
        <v>516</v>
      </c>
      <c r="D26">
        <v>6.25</v>
      </c>
    </row>
    <row r="27" spans="2:6">
      <c r="B27" s="53"/>
      <c r="D27">
        <f>SUM(D25:D26)</f>
        <v>466.71</v>
      </c>
      <c r="F27">
        <f>D27-F13-F21</f>
        <v>419.1</v>
      </c>
    </row>
    <row r="28" spans="2:6">
      <c r="B28" s="53"/>
    </row>
    <row r="29" spans="2:6" ht="15">
      <c r="B29" s="41" t="s">
        <v>629</v>
      </c>
    </row>
    <row r="30" spans="2:6">
      <c r="B30" s="43">
        <v>1</v>
      </c>
      <c r="C30" s="43" t="s">
        <v>764</v>
      </c>
      <c r="D30" s="43">
        <v>12.3</v>
      </c>
    </row>
    <row r="31" spans="2:6">
      <c r="B31" s="44">
        <v>2</v>
      </c>
      <c r="C31" s="44" t="s">
        <v>765</v>
      </c>
      <c r="D31" s="44">
        <v>9.1300000000000008</v>
      </c>
    </row>
    <row r="32" spans="2:6">
      <c r="B32" s="44">
        <v>3</v>
      </c>
      <c r="C32" s="44" t="s">
        <v>766</v>
      </c>
      <c r="D32" s="44">
        <v>3.43</v>
      </c>
    </row>
    <row r="33" spans="2:6">
      <c r="B33" s="43">
        <v>4</v>
      </c>
      <c r="C33" s="44" t="s">
        <v>767</v>
      </c>
      <c r="D33" s="44">
        <v>2.95</v>
      </c>
    </row>
    <row r="34" spans="2:6">
      <c r="B34" s="43">
        <v>5</v>
      </c>
      <c r="C34" s="44" t="s">
        <v>768</v>
      </c>
      <c r="D34" s="44">
        <v>22.16</v>
      </c>
    </row>
    <row r="35" spans="2:6">
      <c r="B35" s="43">
        <v>6</v>
      </c>
      <c r="C35" s="44" t="s">
        <v>769</v>
      </c>
      <c r="D35" s="44">
        <v>13.9</v>
      </c>
    </row>
    <row r="36" spans="2:6">
      <c r="B36" s="43">
        <v>7</v>
      </c>
      <c r="C36" s="44" t="s">
        <v>770</v>
      </c>
      <c r="D36" s="44">
        <v>11.67</v>
      </c>
    </row>
    <row r="37" spans="2:6">
      <c r="B37" s="43">
        <v>8</v>
      </c>
      <c r="C37" s="44" t="s">
        <v>769</v>
      </c>
      <c r="D37" s="44">
        <v>13.63</v>
      </c>
    </row>
    <row r="38" spans="2:6">
      <c r="B38" s="43">
        <v>9</v>
      </c>
      <c r="C38" s="44" t="s">
        <v>771</v>
      </c>
      <c r="D38" s="44">
        <v>13.5</v>
      </c>
    </row>
    <row r="39" spans="2:6">
      <c r="B39" s="43">
        <v>10</v>
      </c>
      <c r="C39" s="44" t="s">
        <v>772</v>
      </c>
      <c r="D39" s="44">
        <v>12.2</v>
      </c>
    </row>
    <row r="40" spans="2:6">
      <c r="B40" s="43">
        <v>11</v>
      </c>
      <c r="C40" s="44" t="s">
        <v>773</v>
      </c>
      <c r="D40" s="44">
        <v>19.3</v>
      </c>
    </row>
    <row r="41" spans="2:6">
      <c r="B41" s="43">
        <v>12</v>
      </c>
      <c r="C41" s="44" t="s">
        <v>774</v>
      </c>
      <c r="D41" s="44">
        <v>12.5</v>
      </c>
    </row>
    <row r="42" spans="2:6">
      <c r="B42" s="43">
        <v>13</v>
      </c>
      <c r="C42" s="44" t="s">
        <v>772</v>
      </c>
      <c r="D42" s="44">
        <v>13.4</v>
      </c>
    </row>
    <row r="43" spans="2:6">
      <c r="B43" s="43">
        <v>14</v>
      </c>
      <c r="C43" s="44" t="s">
        <v>773</v>
      </c>
      <c r="D43" s="44">
        <v>20.399999999999999</v>
      </c>
    </row>
    <row r="44" spans="2:6">
      <c r="B44" s="43">
        <v>15</v>
      </c>
      <c r="C44" s="44" t="s">
        <v>774</v>
      </c>
      <c r="D44" s="44">
        <v>13.24</v>
      </c>
    </row>
    <row r="45" spans="2:6">
      <c r="B45" s="43">
        <v>16</v>
      </c>
      <c r="C45" s="44" t="s">
        <v>775</v>
      </c>
      <c r="D45" s="44">
        <v>101.99</v>
      </c>
    </row>
    <row r="46" spans="2:6">
      <c r="B46" s="43">
        <v>17</v>
      </c>
      <c r="C46" s="44" t="s">
        <v>584</v>
      </c>
      <c r="D46" s="44">
        <v>47.33</v>
      </c>
      <c r="F46">
        <f>D45+D46</f>
        <v>149.32</v>
      </c>
    </row>
    <row r="47" spans="2:6">
      <c r="B47" s="43"/>
      <c r="C47" s="44"/>
      <c r="D47" s="44"/>
    </row>
    <row r="48" spans="2:6">
      <c r="D48">
        <f>SUM(D30:D47)</f>
        <v>343.03</v>
      </c>
    </row>
    <row r="49" spans="2:4">
      <c r="C49" t="s">
        <v>43</v>
      </c>
      <c r="D49">
        <v>7.35</v>
      </c>
    </row>
    <row r="50" spans="2:4">
      <c r="C50" t="s">
        <v>516</v>
      </c>
      <c r="D50">
        <v>12.45</v>
      </c>
    </row>
    <row r="51" spans="2:4">
      <c r="D51">
        <f>SUM(D48:D50)</f>
        <v>362.83</v>
      </c>
    </row>
    <row r="52" spans="2:4" ht="15">
      <c r="B52" s="41" t="s">
        <v>776</v>
      </c>
    </row>
    <row r="53" spans="2:4">
      <c r="B53" s="43">
        <v>1</v>
      </c>
      <c r="C53" s="43" t="s">
        <v>777</v>
      </c>
      <c r="D53" s="43">
        <v>13.2</v>
      </c>
    </row>
    <row r="54" spans="2:4">
      <c r="B54" s="43">
        <v>2</v>
      </c>
      <c r="C54" s="43" t="s">
        <v>777</v>
      </c>
      <c r="D54" s="43">
        <v>12.6</v>
      </c>
    </row>
    <row r="55" spans="2:4">
      <c r="B55" s="43">
        <v>3</v>
      </c>
      <c r="C55" s="43" t="s">
        <v>778</v>
      </c>
      <c r="D55" s="43">
        <v>18.7</v>
      </c>
    </row>
    <row r="56" spans="2:4">
      <c r="B56" s="43">
        <v>4</v>
      </c>
      <c r="C56" s="43" t="s">
        <v>779</v>
      </c>
      <c r="D56" s="43">
        <v>13</v>
      </c>
    </row>
    <row r="57" spans="2:4">
      <c r="B57" s="43">
        <v>5</v>
      </c>
      <c r="C57" s="43" t="s">
        <v>780</v>
      </c>
      <c r="D57" s="43">
        <v>6.5</v>
      </c>
    </row>
    <row r="58" spans="2:4">
      <c r="B58" s="43">
        <v>6</v>
      </c>
      <c r="C58" s="43" t="s">
        <v>766</v>
      </c>
      <c r="D58" s="43">
        <v>4.5</v>
      </c>
    </row>
    <row r="59" spans="2:4">
      <c r="B59" s="43">
        <v>7</v>
      </c>
      <c r="C59" s="43" t="s">
        <v>638</v>
      </c>
      <c r="D59" s="43">
        <v>1.5</v>
      </c>
    </row>
    <row r="60" spans="2:4">
      <c r="B60" s="43">
        <v>8</v>
      </c>
      <c r="C60" s="43" t="s">
        <v>639</v>
      </c>
      <c r="D60" s="43">
        <v>3.1</v>
      </c>
    </row>
    <row r="61" spans="2:4">
      <c r="B61" s="43">
        <v>9</v>
      </c>
      <c r="C61" s="43" t="s">
        <v>639</v>
      </c>
      <c r="D61" s="43">
        <v>9.1</v>
      </c>
    </row>
    <row r="62" spans="2:4">
      <c r="B62" s="43">
        <v>10</v>
      </c>
      <c r="C62" s="43" t="s">
        <v>781</v>
      </c>
      <c r="D62" s="43">
        <v>12.3</v>
      </c>
    </row>
    <row r="63" spans="2:4">
      <c r="B63" s="43">
        <v>11</v>
      </c>
      <c r="C63" s="43" t="s">
        <v>781</v>
      </c>
      <c r="D63" s="43">
        <v>11.8</v>
      </c>
    </row>
    <row r="64" spans="2:4">
      <c r="B64" s="43">
        <v>12</v>
      </c>
      <c r="C64" s="43" t="s">
        <v>781</v>
      </c>
      <c r="D64" s="43">
        <v>27.4</v>
      </c>
    </row>
    <row r="65" spans="2:5">
      <c r="B65" s="43">
        <v>13</v>
      </c>
      <c r="C65" s="43" t="s">
        <v>782</v>
      </c>
      <c r="D65" s="43">
        <v>12.5</v>
      </c>
    </row>
    <row r="66" spans="2:5">
      <c r="B66" s="43">
        <v>14</v>
      </c>
      <c r="C66" s="43" t="s">
        <v>782</v>
      </c>
      <c r="D66" s="43">
        <v>6</v>
      </c>
    </row>
    <row r="67" spans="2:5">
      <c r="B67" s="43">
        <v>15</v>
      </c>
      <c r="C67" s="43" t="s">
        <v>584</v>
      </c>
      <c r="D67" s="43">
        <v>183.7</v>
      </c>
    </row>
    <row r="68" spans="2:5">
      <c r="B68" s="43">
        <v>16</v>
      </c>
      <c r="C68" s="54" t="s">
        <v>783</v>
      </c>
      <c r="D68" s="43"/>
      <c r="E68">
        <v>12.8</v>
      </c>
    </row>
    <row r="69" spans="2:5">
      <c r="B69" s="43">
        <v>17</v>
      </c>
      <c r="C69" s="54" t="s">
        <v>783</v>
      </c>
      <c r="D69" s="43"/>
      <c r="E69">
        <v>13.8</v>
      </c>
    </row>
    <row r="70" spans="2:5">
      <c r="B70" s="43">
        <v>18</v>
      </c>
      <c r="C70" s="54" t="s">
        <v>783</v>
      </c>
      <c r="D70" s="43"/>
      <c r="E70">
        <v>19.100000000000001</v>
      </c>
    </row>
    <row r="71" spans="2:5">
      <c r="B71" s="43">
        <v>19</v>
      </c>
      <c r="C71" s="54" t="s">
        <v>783</v>
      </c>
      <c r="D71" s="43"/>
      <c r="E71">
        <v>12.5</v>
      </c>
    </row>
    <row r="72" spans="2:5">
      <c r="B72" s="43">
        <v>20</v>
      </c>
      <c r="C72" s="54" t="s">
        <v>784</v>
      </c>
      <c r="D72" s="43"/>
      <c r="E72">
        <v>19</v>
      </c>
    </row>
    <row r="73" spans="2:5">
      <c r="B73" s="43">
        <v>21</v>
      </c>
      <c r="C73" s="43" t="s">
        <v>785</v>
      </c>
      <c r="D73" s="43">
        <v>12.8</v>
      </c>
    </row>
    <row r="74" spans="2:5">
      <c r="B74" s="43">
        <v>22</v>
      </c>
      <c r="C74" s="43" t="s">
        <v>786</v>
      </c>
      <c r="D74" s="43">
        <v>11.8</v>
      </c>
    </row>
    <row r="75" spans="2:5">
      <c r="B75" s="43">
        <v>23</v>
      </c>
      <c r="C75" s="43" t="s">
        <v>786</v>
      </c>
      <c r="D75" s="43">
        <v>20.399999999999999</v>
      </c>
    </row>
    <row r="76" spans="2:5">
      <c r="B76" s="43">
        <v>24</v>
      </c>
      <c r="C76" s="43" t="s">
        <v>786</v>
      </c>
      <c r="D76" s="43">
        <v>20</v>
      </c>
    </row>
    <row r="77" spans="2:5">
      <c r="B77" s="43">
        <v>25</v>
      </c>
      <c r="C77" s="43" t="s">
        <v>639</v>
      </c>
      <c r="D77" s="43">
        <v>3.4</v>
      </c>
    </row>
    <row r="78" spans="2:5">
      <c r="B78" s="43">
        <v>26</v>
      </c>
      <c r="C78" s="43" t="s">
        <v>81</v>
      </c>
      <c r="D78" s="43">
        <v>2.4</v>
      </c>
    </row>
    <row r="79" spans="2:5">
      <c r="D79">
        <f>SUM(D53:D78)</f>
        <v>406.69999999999993</v>
      </c>
    </row>
    <row r="80" spans="2:5">
      <c r="C80" t="s">
        <v>516</v>
      </c>
      <c r="D80">
        <v>12.45</v>
      </c>
    </row>
    <row r="81" spans="2:4">
      <c r="D81">
        <f>SUM(D79:D80)</f>
        <v>419.14999999999992</v>
      </c>
    </row>
    <row r="82" spans="2:4" ht="15">
      <c r="B82" s="41" t="s">
        <v>787</v>
      </c>
    </row>
    <row r="83" spans="2:4">
      <c r="B83" s="43">
        <v>1</v>
      </c>
      <c r="C83" s="54" t="s">
        <v>788</v>
      </c>
      <c r="D83" s="43"/>
    </row>
    <row r="84" spans="2:4">
      <c r="B84" s="43">
        <v>2</v>
      </c>
      <c r="C84" s="54" t="s">
        <v>788</v>
      </c>
      <c r="D84" s="43"/>
    </row>
    <row r="85" spans="2:4">
      <c r="B85" s="43">
        <v>3</v>
      </c>
      <c r="C85" s="54" t="s">
        <v>788</v>
      </c>
      <c r="D85" s="43"/>
    </row>
    <row r="86" spans="2:4">
      <c r="B86" s="43">
        <v>4</v>
      </c>
      <c r="C86" s="43" t="s">
        <v>789</v>
      </c>
      <c r="D86" s="43">
        <v>13.2</v>
      </c>
    </row>
    <row r="87" spans="2:4">
      <c r="B87" s="43">
        <v>5</v>
      </c>
      <c r="C87" s="43" t="s">
        <v>639</v>
      </c>
      <c r="D87" s="43">
        <v>6.5</v>
      </c>
    </row>
    <row r="88" spans="2:4">
      <c r="B88" s="43">
        <v>6</v>
      </c>
      <c r="C88" s="43" t="s">
        <v>639</v>
      </c>
      <c r="D88" s="43">
        <v>5.5</v>
      </c>
    </row>
    <row r="89" spans="2:4">
      <c r="B89" s="43">
        <v>7</v>
      </c>
      <c r="C89" s="43" t="s">
        <v>638</v>
      </c>
      <c r="D89" s="43">
        <v>1.5</v>
      </c>
    </row>
    <row r="90" spans="2:4">
      <c r="B90" s="43">
        <v>8</v>
      </c>
      <c r="C90" s="43" t="s">
        <v>639</v>
      </c>
      <c r="D90" s="43">
        <v>9.1</v>
      </c>
    </row>
    <row r="91" spans="2:4">
      <c r="B91" s="43">
        <v>9</v>
      </c>
      <c r="C91" s="43" t="s">
        <v>790</v>
      </c>
      <c r="D91" s="43">
        <v>3.1</v>
      </c>
    </row>
    <row r="92" spans="2:4">
      <c r="B92" s="43">
        <v>10</v>
      </c>
      <c r="C92" s="43" t="s">
        <v>791</v>
      </c>
      <c r="D92" s="43">
        <v>12.2</v>
      </c>
    </row>
    <row r="93" spans="2:4">
      <c r="B93" s="43">
        <v>11</v>
      </c>
      <c r="C93" s="43" t="s">
        <v>792</v>
      </c>
      <c r="D93" s="43">
        <v>12.5</v>
      </c>
    </row>
    <row r="94" spans="2:4">
      <c r="B94" s="43">
        <v>12</v>
      </c>
      <c r="C94" s="43" t="s">
        <v>792</v>
      </c>
      <c r="D94" s="43">
        <v>27.4</v>
      </c>
    </row>
    <row r="95" spans="2:4">
      <c r="B95" s="43">
        <v>13</v>
      </c>
      <c r="C95" s="43" t="s">
        <v>785</v>
      </c>
      <c r="D95" s="43">
        <v>12.7</v>
      </c>
    </row>
    <row r="96" spans="2:4">
      <c r="B96" s="43">
        <v>14</v>
      </c>
      <c r="C96" s="43" t="s">
        <v>793</v>
      </c>
      <c r="D96" s="43">
        <v>12.7</v>
      </c>
    </row>
    <row r="97" spans="2:4">
      <c r="B97" s="43">
        <v>15</v>
      </c>
      <c r="C97" s="43" t="s">
        <v>794</v>
      </c>
      <c r="D97" s="43">
        <v>27.1</v>
      </c>
    </row>
    <row r="98" spans="2:4">
      <c r="B98" s="43">
        <v>16</v>
      </c>
      <c r="C98" s="43" t="s">
        <v>794</v>
      </c>
      <c r="D98" s="43">
        <v>19.399999999999999</v>
      </c>
    </row>
    <row r="99" spans="2:4">
      <c r="B99" s="43">
        <v>17</v>
      </c>
      <c r="C99" s="43" t="s">
        <v>795</v>
      </c>
      <c r="D99" s="43">
        <v>12.4</v>
      </c>
    </row>
    <row r="100" spans="2:4">
      <c r="B100" s="43">
        <v>18</v>
      </c>
      <c r="C100" s="43" t="s">
        <v>796</v>
      </c>
      <c r="D100" s="43">
        <v>19.7</v>
      </c>
    </row>
    <row r="101" spans="2:4">
      <c r="B101" s="43">
        <v>19</v>
      </c>
      <c r="C101" s="43" t="s">
        <v>797</v>
      </c>
      <c r="D101" s="43">
        <v>12.8</v>
      </c>
    </row>
    <row r="102" spans="2:4">
      <c r="B102" s="43">
        <v>20</v>
      </c>
      <c r="C102" s="43" t="s">
        <v>798</v>
      </c>
      <c r="D102" s="43">
        <v>11.8</v>
      </c>
    </row>
    <row r="103" spans="2:4">
      <c r="B103" s="43">
        <v>21</v>
      </c>
      <c r="C103" s="43" t="s">
        <v>799</v>
      </c>
      <c r="D103" s="43">
        <v>38.4</v>
      </c>
    </row>
    <row r="104" spans="2:4">
      <c r="B104" s="43">
        <v>22</v>
      </c>
      <c r="C104" s="43" t="s">
        <v>584</v>
      </c>
      <c r="D104" s="43">
        <v>183.7</v>
      </c>
    </row>
    <row r="105" spans="2:4">
      <c r="D105">
        <f>SUM(D83:D104)</f>
        <v>441.7</v>
      </c>
    </row>
    <row r="106" spans="2:4">
      <c r="C106" t="s">
        <v>516</v>
      </c>
      <c r="D106">
        <v>6.25</v>
      </c>
    </row>
    <row r="107" spans="2:4" ht="28.5">
      <c r="C107" s="55" t="s">
        <v>800</v>
      </c>
      <c r="D107">
        <v>38.61</v>
      </c>
    </row>
    <row r="108" spans="2:4">
      <c r="D108">
        <f>SUM(D105:D107)</f>
        <v>486.56</v>
      </c>
    </row>
  </sheetData>
  <pageMargins left="0.70866141732283472" right="0.70866141732283472" top="0.74803149606299213" bottom="0.74803149606299213" header="0.51181102362204722" footer="0.51181102362204722"/>
  <pageSetup paperSize="9" scale="97" firstPageNumber="0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D29"/>
  <sheetViews>
    <sheetView zoomScaleNormal="100" workbookViewId="0">
      <selection activeCell="D30" sqref="D30"/>
    </sheetView>
  </sheetViews>
  <sheetFormatPr defaultRowHeight="14.25"/>
  <cols>
    <col min="1" max="2" width="8.875"/>
    <col min="3" max="3" width="16"/>
    <col min="4" max="1025" width="8.875"/>
  </cols>
  <sheetData>
    <row r="2" spans="3:4" ht="15">
      <c r="C2" s="41" t="s">
        <v>629</v>
      </c>
    </row>
    <row r="3" spans="3:4">
      <c r="C3" s="43" t="s">
        <v>801</v>
      </c>
      <c r="D3" s="43">
        <v>36.9</v>
      </c>
    </row>
    <row r="4" spans="3:4">
      <c r="C4" s="43" t="s">
        <v>35</v>
      </c>
      <c r="D4" s="43">
        <v>3.8</v>
      </c>
    </row>
    <row r="5" spans="3:4">
      <c r="C5" s="43" t="s">
        <v>639</v>
      </c>
      <c r="D5" s="43">
        <v>2.9</v>
      </c>
    </row>
    <row r="6" spans="3:4">
      <c r="C6" s="43" t="s">
        <v>802</v>
      </c>
      <c r="D6" s="43">
        <v>15.8</v>
      </c>
    </row>
    <row r="7" spans="3:4">
      <c r="C7" s="43" t="s">
        <v>584</v>
      </c>
      <c r="D7" s="43">
        <v>6.9</v>
      </c>
    </row>
    <row r="8" spans="3:4">
      <c r="C8" s="43" t="s">
        <v>104</v>
      </c>
      <c r="D8" s="43">
        <v>34.1</v>
      </c>
    </row>
    <row r="9" spans="3:4">
      <c r="C9" s="43" t="s">
        <v>584</v>
      </c>
      <c r="D9" s="43">
        <v>7.5</v>
      </c>
    </row>
    <row r="10" spans="3:4">
      <c r="C10" s="43" t="s">
        <v>76</v>
      </c>
      <c r="D10" s="43">
        <v>5.0999999999999996</v>
      </c>
    </row>
    <row r="11" spans="3:4">
      <c r="C11" s="43" t="s">
        <v>803</v>
      </c>
      <c r="D11" s="43">
        <v>21.6</v>
      </c>
    </row>
    <row r="12" spans="3:4">
      <c r="C12" s="43" t="s">
        <v>793</v>
      </c>
      <c r="D12" s="43">
        <v>5.9</v>
      </c>
    </row>
    <row r="13" spans="3:4">
      <c r="C13" s="43" t="s">
        <v>793</v>
      </c>
      <c r="D13" s="43">
        <v>9.1</v>
      </c>
    </row>
    <row r="14" spans="3:4">
      <c r="C14" s="43" t="s">
        <v>486</v>
      </c>
      <c r="D14" s="43">
        <v>36.299999999999997</v>
      </c>
    </row>
    <row r="15" spans="3:4">
      <c r="C15" s="43" t="s">
        <v>804</v>
      </c>
      <c r="D15" s="43">
        <v>5.2</v>
      </c>
    </row>
    <row r="16" spans="3:4">
      <c r="C16" s="43" t="s">
        <v>486</v>
      </c>
      <c r="D16" s="43">
        <v>71.2</v>
      </c>
    </row>
    <row r="17" spans="3:4">
      <c r="C17" s="44" t="s">
        <v>584</v>
      </c>
      <c r="D17" s="44">
        <v>31.3</v>
      </c>
    </row>
    <row r="18" spans="3:4">
      <c r="D18">
        <f>SUM(D3:D17)</f>
        <v>293.59999999999997</v>
      </c>
    </row>
    <row r="19" spans="3:4">
      <c r="C19" t="s">
        <v>41</v>
      </c>
    </row>
    <row r="20" spans="3:4">
      <c r="C20" t="s">
        <v>584</v>
      </c>
    </row>
    <row r="22" spans="3:4" ht="15">
      <c r="C22" s="41" t="s">
        <v>197</v>
      </c>
    </row>
    <row r="23" spans="3:4">
      <c r="C23" s="43" t="s">
        <v>76</v>
      </c>
      <c r="D23" s="43">
        <v>36.94</v>
      </c>
    </row>
    <row r="24" spans="3:4">
      <c r="C24" s="43" t="s">
        <v>805</v>
      </c>
      <c r="D24" s="43">
        <v>21.6</v>
      </c>
    </row>
    <row r="25" spans="3:4">
      <c r="C25" s="43" t="s">
        <v>806</v>
      </c>
      <c r="D25" s="43">
        <v>5.6</v>
      </c>
    </row>
    <row r="26" spans="3:4">
      <c r="C26" s="43" t="s">
        <v>584</v>
      </c>
      <c r="D26" s="43">
        <v>20.3</v>
      </c>
    </row>
    <row r="27" spans="3:4">
      <c r="D27">
        <f>SUM(D23:D26)</f>
        <v>84.44</v>
      </c>
    </row>
    <row r="29" spans="3:4">
      <c r="D29">
        <f>D18+D27</f>
        <v>378.03999999999996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D38"/>
  <sheetViews>
    <sheetView topLeftCell="A15" zoomScaleNormal="100" workbookViewId="0">
      <selection activeCell="J30" sqref="J30"/>
    </sheetView>
  </sheetViews>
  <sheetFormatPr defaultRowHeight="14.25"/>
  <cols>
    <col min="1" max="2" width="8.875"/>
    <col min="3" max="3" width="28"/>
    <col min="4" max="1025" width="8.875"/>
  </cols>
  <sheetData>
    <row r="2" spans="3:4" ht="15">
      <c r="C2" s="41" t="s">
        <v>807</v>
      </c>
    </row>
    <row r="3" spans="3:4" ht="15">
      <c r="C3" s="41" t="s">
        <v>808</v>
      </c>
    </row>
    <row r="5" spans="3:4">
      <c r="C5" s="43" t="s">
        <v>486</v>
      </c>
      <c r="D5" s="43">
        <v>5.3</v>
      </c>
    </row>
    <row r="6" spans="3:4">
      <c r="C6" s="43" t="s">
        <v>5</v>
      </c>
      <c r="D6" s="43">
        <v>16.3</v>
      </c>
    </row>
    <row r="7" spans="3:4">
      <c r="C7" s="43" t="s">
        <v>5</v>
      </c>
      <c r="D7" s="43">
        <v>11.8</v>
      </c>
    </row>
    <row r="8" spans="3:4">
      <c r="C8" s="43" t="s">
        <v>5</v>
      </c>
      <c r="D8" s="43">
        <v>11</v>
      </c>
    </row>
    <row r="9" spans="3:4">
      <c r="C9" s="43" t="s">
        <v>48</v>
      </c>
      <c r="D9" s="43">
        <v>16.3</v>
      </c>
    </row>
    <row r="10" spans="3:4">
      <c r="C10" s="43" t="s">
        <v>18</v>
      </c>
      <c r="D10" s="43">
        <v>43.5</v>
      </c>
    </row>
    <row r="11" spans="3:4">
      <c r="C11" s="43" t="s">
        <v>549</v>
      </c>
      <c r="D11" s="43">
        <v>10.3</v>
      </c>
    </row>
    <row r="12" spans="3:4">
      <c r="C12" s="43" t="s">
        <v>584</v>
      </c>
      <c r="D12" s="43">
        <v>36</v>
      </c>
    </row>
    <row r="13" spans="3:4">
      <c r="C13" s="43" t="s">
        <v>809</v>
      </c>
      <c r="D13" s="43">
        <v>18.3</v>
      </c>
    </row>
    <row r="14" spans="3:4">
      <c r="C14" s="43" t="s">
        <v>5</v>
      </c>
      <c r="D14" s="43">
        <v>31.1</v>
      </c>
    </row>
    <row r="15" spans="3:4">
      <c r="C15" s="43" t="s">
        <v>81</v>
      </c>
      <c r="D15" s="43">
        <v>9.3000000000000007</v>
      </c>
    </row>
    <row r="16" spans="3:4">
      <c r="C16" s="43" t="s">
        <v>35</v>
      </c>
      <c r="D16" s="43">
        <v>7.2</v>
      </c>
    </row>
    <row r="17" spans="2:4">
      <c r="C17" s="43" t="s">
        <v>52</v>
      </c>
      <c r="D17" s="43">
        <v>3.8</v>
      </c>
    </row>
    <row r="18" spans="2:4">
      <c r="C18" s="43" t="s">
        <v>52</v>
      </c>
      <c r="D18" s="43">
        <v>3.9</v>
      </c>
    </row>
    <row r="19" spans="2:4">
      <c r="C19" s="43" t="s">
        <v>810</v>
      </c>
      <c r="D19" s="43">
        <v>15.2</v>
      </c>
    </row>
    <row r="20" spans="2:4">
      <c r="C20" s="43" t="s">
        <v>584</v>
      </c>
      <c r="D20" s="43">
        <v>5.3</v>
      </c>
    </row>
    <row r="21" spans="2:4">
      <c r="C21" s="43" t="s">
        <v>785</v>
      </c>
      <c r="D21" s="43">
        <v>9.4</v>
      </c>
    </row>
    <row r="22" spans="2:4">
      <c r="C22" s="43" t="s">
        <v>785</v>
      </c>
      <c r="D22" s="43">
        <v>7.4</v>
      </c>
    </row>
    <row r="23" spans="2:4">
      <c r="C23" s="43" t="s">
        <v>785</v>
      </c>
      <c r="D23" s="43">
        <v>21.8</v>
      </c>
    </row>
    <row r="24" spans="2:4">
      <c r="C24" s="43" t="s">
        <v>584</v>
      </c>
      <c r="D24" s="43">
        <v>11.2</v>
      </c>
    </row>
    <row r="25" spans="2:4">
      <c r="D25">
        <f>SUM(D5:D24)</f>
        <v>294.40000000000003</v>
      </c>
    </row>
    <row r="27" spans="2:4" ht="15">
      <c r="C27" s="56" t="s">
        <v>629</v>
      </c>
    </row>
    <row r="28" spans="2:4" ht="15">
      <c r="C28" s="50" t="s">
        <v>811</v>
      </c>
    </row>
    <row r="29" spans="2:4">
      <c r="B29" s="43">
        <v>1</v>
      </c>
      <c r="C29" s="43" t="s">
        <v>584</v>
      </c>
      <c r="D29" s="43">
        <v>56.2</v>
      </c>
    </row>
    <row r="30" spans="2:4">
      <c r="B30" s="43">
        <v>2</v>
      </c>
      <c r="C30" s="43" t="s">
        <v>812</v>
      </c>
      <c r="D30" s="43">
        <v>17.7</v>
      </c>
    </row>
    <row r="31" spans="2:4">
      <c r="B31" s="43">
        <v>3</v>
      </c>
      <c r="C31" s="43" t="s">
        <v>813</v>
      </c>
      <c r="D31" s="43">
        <v>30.8</v>
      </c>
    </row>
    <row r="32" spans="2:4">
      <c r="B32" s="43">
        <v>4</v>
      </c>
      <c r="C32" s="43" t="s">
        <v>814</v>
      </c>
      <c r="D32" s="43">
        <v>15.2</v>
      </c>
    </row>
    <row r="33" spans="2:4">
      <c r="B33" s="43">
        <v>5</v>
      </c>
      <c r="C33" s="43" t="s">
        <v>815</v>
      </c>
      <c r="D33" s="43">
        <v>36.700000000000003</v>
      </c>
    </row>
    <row r="34" spans="2:4">
      <c r="B34" s="43">
        <v>6</v>
      </c>
      <c r="C34" s="43" t="s">
        <v>815</v>
      </c>
      <c r="D34" s="43">
        <v>18</v>
      </c>
    </row>
    <row r="35" spans="2:4">
      <c r="B35" s="43">
        <v>7</v>
      </c>
      <c r="C35" s="43" t="s">
        <v>816</v>
      </c>
      <c r="D35" s="43">
        <v>12.9</v>
      </c>
    </row>
    <row r="36" spans="2:4">
      <c r="B36" s="43">
        <v>8</v>
      </c>
      <c r="C36" s="43" t="s">
        <v>26</v>
      </c>
      <c r="D36" s="43">
        <v>12.3</v>
      </c>
    </row>
    <row r="38" spans="2:4">
      <c r="D38">
        <f>SUM(D29:D37)</f>
        <v>199.80000000000004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E206"/>
  <sheetViews>
    <sheetView topLeftCell="A76" zoomScaleNormal="100" workbookViewId="0">
      <selection activeCell="B1" sqref="B1:F50"/>
    </sheetView>
  </sheetViews>
  <sheetFormatPr defaultRowHeight="14.25"/>
  <cols>
    <col min="1" max="2" width="8.875"/>
    <col min="3" max="3" width="9.25" style="40"/>
    <col min="4" max="4" width="26.125"/>
    <col min="5" max="1025" width="8.875"/>
  </cols>
  <sheetData>
    <row r="1" spans="3:5" ht="15">
      <c r="C1"/>
      <c r="D1" s="41" t="s">
        <v>653</v>
      </c>
    </row>
    <row r="2" spans="3:5">
      <c r="C2" s="42">
        <v>1</v>
      </c>
      <c r="D2" s="43" t="s">
        <v>817</v>
      </c>
      <c r="E2" s="43">
        <v>14.6</v>
      </c>
    </row>
    <row r="3" spans="3:5">
      <c r="C3" s="42">
        <v>2</v>
      </c>
      <c r="D3" s="43" t="s">
        <v>460</v>
      </c>
      <c r="E3" s="43">
        <v>28.1</v>
      </c>
    </row>
    <row r="4" spans="3:5">
      <c r="C4" s="42">
        <v>3</v>
      </c>
      <c r="D4" s="43" t="s">
        <v>818</v>
      </c>
      <c r="E4" s="43">
        <v>27.1</v>
      </c>
    </row>
    <row r="5" spans="3:5">
      <c r="C5" s="42">
        <v>4</v>
      </c>
      <c r="D5" s="43" t="s">
        <v>819</v>
      </c>
      <c r="E5" s="43">
        <v>27.1</v>
      </c>
    </row>
    <row r="6" spans="3:5">
      <c r="C6" s="42">
        <v>5</v>
      </c>
      <c r="D6" s="43" t="s">
        <v>819</v>
      </c>
      <c r="E6" s="43">
        <v>28.3</v>
      </c>
    </row>
    <row r="7" spans="3:5">
      <c r="C7" s="42">
        <v>6</v>
      </c>
      <c r="D7" s="43" t="s">
        <v>819</v>
      </c>
      <c r="E7" s="43">
        <v>28.1</v>
      </c>
    </row>
    <row r="8" spans="3:5">
      <c r="C8" s="42">
        <v>7</v>
      </c>
      <c r="D8" s="43" t="s">
        <v>819</v>
      </c>
      <c r="E8" s="43">
        <v>27.6</v>
      </c>
    </row>
    <row r="9" spans="3:5">
      <c r="C9" s="42">
        <v>8</v>
      </c>
      <c r="D9" s="43" t="s">
        <v>819</v>
      </c>
      <c r="E9" s="43">
        <v>27.4</v>
      </c>
    </row>
    <row r="10" spans="3:5">
      <c r="C10" s="42">
        <v>9</v>
      </c>
      <c r="D10" s="43" t="s">
        <v>584</v>
      </c>
      <c r="E10" s="43">
        <v>94.6</v>
      </c>
    </row>
    <row r="11" spans="3:5">
      <c r="C11" s="42">
        <v>10</v>
      </c>
      <c r="D11" s="43" t="s">
        <v>820</v>
      </c>
      <c r="E11" s="43">
        <v>22.7</v>
      </c>
    </row>
    <row r="12" spans="3:5">
      <c r="C12" s="42">
        <v>11</v>
      </c>
      <c r="D12" s="43" t="s">
        <v>516</v>
      </c>
      <c r="E12" s="43">
        <v>14</v>
      </c>
    </row>
    <row r="13" spans="3:5">
      <c r="C13" s="42">
        <v>12</v>
      </c>
      <c r="D13" s="43" t="s">
        <v>821</v>
      </c>
      <c r="E13" s="43">
        <v>38.799999999999997</v>
      </c>
    </row>
    <row r="14" spans="3:5">
      <c r="C14" s="42">
        <v>13</v>
      </c>
      <c r="D14" s="43" t="s">
        <v>822</v>
      </c>
      <c r="E14" s="43">
        <v>23.4</v>
      </c>
    </row>
    <row r="15" spans="3:5">
      <c r="C15" s="42">
        <v>14</v>
      </c>
      <c r="D15" s="43" t="s">
        <v>823</v>
      </c>
      <c r="E15" s="43">
        <v>15.4</v>
      </c>
    </row>
    <row r="16" spans="3:5">
      <c r="C16" s="42">
        <v>15</v>
      </c>
      <c r="D16" s="43" t="s">
        <v>516</v>
      </c>
      <c r="E16" s="43">
        <v>39.700000000000003</v>
      </c>
    </row>
    <row r="17" spans="3:5">
      <c r="C17" s="42">
        <v>16</v>
      </c>
      <c r="D17" s="43" t="s">
        <v>824</v>
      </c>
      <c r="E17" s="43">
        <v>20.100000000000001</v>
      </c>
    </row>
    <row r="18" spans="3:5">
      <c r="C18" s="42">
        <v>17</v>
      </c>
      <c r="D18" s="43" t="s">
        <v>486</v>
      </c>
      <c r="E18" s="43">
        <v>13.6</v>
      </c>
    </row>
    <row r="19" spans="3:5">
      <c r="C19" s="42">
        <v>18</v>
      </c>
      <c r="D19" s="43" t="s">
        <v>824</v>
      </c>
      <c r="E19" s="43">
        <v>23.31</v>
      </c>
    </row>
    <row r="20" spans="3:5">
      <c r="C20" s="42">
        <v>19</v>
      </c>
      <c r="D20" s="43" t="s">
        <v>824</v>
      </c>
      <c r="E20" s="43">
        <v>12.39</v>
      </c>
    </row>
    <row r="21" spans="3:5">
      <c r="C21" s="42">
        <v>20</v>
      </c>
      <c r="D21" s="43" t="s">
        <v>760</v>
      </c>
      <c r="E21" s="43">
        <v>13.2</v>
      </c>
    </row>
    <row r="22" spans="3:5">
      <c r="C22" s="42">
        <v>21</v>
      </c>
      <c r="D22" s="43" t="s">
        <v>760</v>
      </c>
      <c r="E22" s="43">
        <v>22.02</v>
      </c>
    </row>
    <row r="23" spans="3:5">
      <c r="C23" s="42">
        <v>22</v>
      </c>
      <c r="D23" s="43" t="s">
        <v>816</v>
      </c>
      <c r="E23" s="43">
        <v>13.86</v>
      </c>
    </row>
    <row r="24" spans="3:5">
      <c r="C24" s="42">
        <v>23</v>
      </c>
      <c r="D24" s="43" t="s">
        <v>486</v>
      </c>
      <c r="E24" s="43">
        <v>47.4</v>
      </c>
    </row>
    <row r="25" spans="3:5">
      <c r="C25" s="42">
        <v>24</v>
      </c>
      <c r="D25" s="43" t="s">
        <v>825</v>
      </c>
      <c r="E25" s="43">
        <v>22</v>
      </c>
    </row>
    <row r="26" spans="3:5">
      <c r="C26" s="42">
        <v>25</v>
      </c>
      <c r="D26" s="43" t="s">
        <v>826</v>
      </c>
      <c r="E26" s="43">
        <v>25.5</v>
      </c>
    </row>
    <row r="27" spans="3:5">
      <c r="C27" s="42">
        <v>26</v>
      </c>
      <c r="D27" s="43" t="s">
        <v>87</v>
      </c>
      <c r="E27" s="43">
        <v>59.4</v>
      </c>
    </row>
    <row r="28" spans="3:5">
      <c r="C28" s="42">
        <v>27</v>
      </c>
      <c r="D28" s="43" t="s">
        <v>827</v>
      </c>
      <c r="E28" s="43">
        <v>39.700000000000003</v>
      </c>
    </row>
    <row r="29" spans="3:5">
      <c r="C29" s="42">
        <v>28</v>
      </c>
      <c r="D29" s="43" t="s">
        <v>516</v>
      </c>
      <c r="E29" s="43">
        <v>13</v>
      </c>
    </row>
    <row r="30" spans="3:5">
      <c r="C30" s="42">
        <v>29</v>
      </c>
      <c r="D30" s="43" t="s">
        <v>825</v>
      </c>
      <c r="E30" s="43">
        <v>14.8</v>
      </c>
    </row>
    <row r="31" spans="3:5">
      <c r="C31" s="42">
        <v>30</v>
      </c>
      <c r="D31" s="43" t="s">
        <v>816</v>
      </c>
      <c r="E31" s="43">
        <v>33.4</v>
      </c>
    </row>
    <row r="32" spans="3:5">
      <c r="C32" s="42">
        <v>31</v>
      </c>
      <c r="D32" s="43" t="s">
        <v>760</v>
      </c>
      <c r="E32" s="43">
        <v>7.2</v>
      </c>
    </row>
    <row r="33" spans="3:5">
      <c r="C33" s="42">
        <v>32</v>
      </c>
      <c r="D33" s="43" t="s">
        <v>760</v>
      </c>
      <c r="E33" s="43">
        <v>41</v>
      </c>
    </row>
    <row r="34" spans="3:5">
      <c r="C34" s="42">
        <v>33</v>
      </c>
      <c r="D34" s="43" t="s">
        <v>825</v>
      </c>
      <c r="E34" s="43">
        <v>15.9</v>
      </c>
    </row>
    <row r="35" spans="3:5">
      <c r="C35" s="42">
        <v>34</v>
      </c>
      <c r="D35" s="43" t="s">
        <v>760</v>
      </c>
      <c r="E35" s="43">
        <v>29.6</v>
      </c>
    </row>
    <row r="36" spans="3:5">
      <c r="C36" s="42">
        <v>35</v>
      </c>
      <c r="D36" s="43" t="s">
        <v>760</v>
      </c>
      <c r="E36" s="43">
        <v>20.399999999999999</v>
      </c>
    </row>
    <row r="37" spans="3:5">
      <c r="C37" s="42">
        <v>36</v>
      </c>
      <c r="D37" s="43" t="s">
        <v>828</v>
      </c>
      <c r="E37" s="43">
        <v>21.9</v>
      </c>
    </row>
    <row r="38" spans="3:5">
      <c r="C38" s="42">
        <v>37</v>
      </c>
      <c r="D38" s="43" t="s">
        <v>829</v>
      </c>
      <c r="E38" s="43">
        <v>30.7</v>
      </c>
    </row>
    <row r="39" spans="3:5">
      <c r="C39" s="42">
        <v>38</v>
      </c>
      <c r="D39" s="43" t="s">
        <v>830</v>
      </c>
      <c r="E39" s="43">
        <v>13.7</v>
      </c>
    </row>
    <row r="40" spans="3:5">
      <c r="C40" s="42">
        <v>39</v>
      </c>
      <c r="D40" s="43" t="s">
        <v>35</v>
      </c>
      <c r="E40" s="43">
        <v>2.8</v>
      </c>
    </row>
    <row r="41" spans="3:5">
      <c r="C41" s="42">
        <v>40</v>
      </c>
      <c r="D41" s="43" t="s">
        <v>831</v>
      </c>
      <c r="E41" s="43">
        <v>14.3</v>
      </c>
    </row>
    <row r="42" spans="3:5">
      <c r="C42" s="42">
        <v>41</v>
      </c>
      <c r="D42" s="43" t="s">
        <v>831</v>
      </c>
      <c r="E42" s="43">
        <v>28.3</v>
      </c>
    </row>
    <row r="43" spans="3:5">
      <c r="C43" s="42">
        <v>42</v>
      </c>
      <c r="D43" s="43" t="s">
        <v>486</v>
      </c>
      <c r="E43" s="43">
        <v>30.4</v>
      </c>
    </row>
    <row r="44" spans="3:5">
      <c r="C44" s="42">
        <v>43</v>
      </c>
      <c r="D44" s="43" t="s">
        <v>832</v>
      </c>
      <c r="E44" s="43">
        <v>11.8</v>
      </c>
    </row>
    <row r="45" spans="3:5">
      <c r="C45" s="42">
        <v>44</v>
      </c>
      <c r="D45" s="43" t="s">
        <v>516</v>
      </c>
      <c r="E45" s="43">
        <v>21.3</v>
      </c>
    </row>
    <row r="46" spans="3:5">
      <c r="C46" s="42">
        <v>45</v>
      </c>
      <c r="D46" s="43" t="s">
        <v>825</v>
      </c>
      <c r="E46" s="43">
        <v>20</v>
      </c>
    </row>
    <row r="47" spans="3:5">
      <c r="C47" s="42">
        <v>46</v>
      </c>
      <c r="D47" s="43" t="s">
        <v>833</v>
      </c>
      <c r="E47" s="43">
        <v>51</v>
      </c>
    </row>
    <row r="48" spans="3:5">
      <c r="C48" s="42">
        <v>47</v>
      </c>
      <c r="D48" s="43" t="s">
        <v>486</v>
      </c>
      <c r="E48" s="43">
        <v>3.7</v>
      </c>
    </row>
    <row r="49" spans="3:5">
      <c r="C49" s="42">
        <v>48</v>
      </c>
      <c r="D49" s="43" t="s">
        <v>584</v>
      </c>
      <c r="E49" s="43">
        <v>105.5</v>
      </c>
    </row>
    <row r="50" spans="3:5">
      <c r="C50"/>
      <c r="E50">
        <f>SUM(E2:E49)</f>
        <v>1300.08</v>
      </c>
    </row>
    <row r="52" spans="3:5" ht="15">
      <c r="C52"/>
      <c r="D52" s="41" t="s">
        <v>834</v>
      </c>
    </row>
    <row r="53" spans="3:5">
      <c r="C53"/>
    </row>
    <row r="54" spans="3:5">
      <c r="C54" s="42">
        <v>1</v>
      </c>
      <c r="D54" s="43" t="s">
        <v>48</v>
      </c>
      <c r="E54" s="43">
        <v>12.2</v>
      </c>
    </row>
    <row r="55" spans="3:5">
      <c r="C55" s="42">
        <v>2</v>
      </c>
      <c r="D55" s="44" t="s">
        <v>835</v>
      </c>
      <c r="E55" s="43">
        <v>9.4</v>
      </c>
    </row>
    <row r="56" spans="3:5">
      <c r="C56" s="42">
        <v>3</v>
      </c>
      <c r="D56" s="44" t="s">
        <v>835</v>
      </c>
      <c r="E56" s="43">
        <v>10.7</v>
      </c>
    </row>
    <row r="57" spans="3:5">
      <c r="C57" s="42">
        <v>4</v>
      </c>
      <c r="D57" s="43" t="s">
        <v>836</v>
      </c>
      <c r="E57" s="43">
        <v>11.8</v>
      </c>
    </row>
    <row r="58" spans="3:5">
      <c r="C58" s="42">
        <v>5</v>
      </c>
      <c r="D58" s="43" t="s">
        <v>837</v>
      </c>
      <c r="E58" s="43">
        <v>10.5</v>
      </c>
    </row>
    <row r="59" spans="3:5">
      <c r="C59" s="42">
        <v>6</v>
      </c>
      <c r="D59" s="44" t="s">
        <v>835</v>
      </c>
      <c r="E59" s="43">
        <v>9.4</v>
      </c>
    </row>
    <row r="60" spans="3:5">
      <c r="C60" s="42">
        <v>7</v>
      </c>
      <c r="D60" s="44" t="s">
        <v>835</v>
      </c>
      <c r="E60" s="43">
        <v>9.4</v>
      </c>
    </row>
    <row r="61" spans="3:5">
      <c r="C61" s="42">
        <v>8</v>
      </c>
      <c r="D61" s="44" t="s">
        <v>486</v>
      </c>
      <c r="E61" s="43">
        <v>5.4</v>
      </c>
    </row>
    <row r="62" spans="3:5">
      <c r="C62" s="42">
        <v>9</v>
      </c>
      <c r="D62" s="43" t="s">
        <v>516</v>
      </c>
      <c r="E62" s="43">
        <v>13.4</v>
      </c>
    </row>
    <row r="63" spans="3:5">
      <c r="C63" s="42">
        <v>10</v>
      </c>
      <c r="D63" s="43" t="s">
        <v>838</v>
      </c>
      <c r="E63" s="43">
        <v>13</v>
      </c>
    </row>
    <row r="64" spans="3:5">
      <c r="C64" s="42">
        <v>11</v>
      </c>
      <c r="D64" s="43" t="s">
        <v>785</v>
      </c>
      <c r="E64" s="43">
        <v>12.7</v>
      </c>
    </row>
    <row r="65" spans="3:5">
      <c r="C65" s="42">
        <v>12</v>
      </c>
      <c r="D65" s="43" t="s">
        <v>839</v>
      </c>
      <c r="E65" s="43">
        <v>30.4</v>
      </c>
    </row>
    <row r="66" spans="3:5">
      <c r="C66" s="42">
        <v>13</v>
      </c>
      <c r="D66" s="43" t="s">
        <v>840</v>
      </c>
      <c r="E66" s="43">
        <v>29.3</v>
      </c>
    </row>
    <row r="67" spans="3:5">
      <c r="C67" s="42">
        <v>14</v>
      </c>
      <c r="D67" s="43" t="s">
        <v>48</v>
      </c>
      <c r="E67" s="43">
        <v>14.3</v>
      </c>
    </row>
    <row r="68" spans="3:5">
      <c r="C68" s="42">
        <v>15</v>
      </c>
      <c r="D68" s="43" t="s">
        <v>48</v>
      </c>
      <c r="E68" s="43">
        <v>14.3</v>
      </c>
    </row>
    <row r="69" spans="3:5">
      <c r="C69" s="42">
        <v>16</v>
      </c>
      <c r="D69" s="43" t="s">
        <v>48</v>
      </c>
      <c r="E69" s="43">
        <v>29.3</v>
      </c>
    </row>
    <row r="70" spans="3:5">
      <c r="C70" s="42">
        <v>17</v>
      </c>
      <c r="D70" s="43" t="s">
        <v>48</v>
      </c>
      <c r="E70" s="43">
        <v>29.3</v>
      </c>
    </row>
    <row r="71" spans="3:5">
      <c r="C71" s="42">
        <v>18</v>
      </c>
      <c r="D71" s="43" t="s">
        <v>841</v>
      </c>
      <c r="E71" s="43">
        <v>29.3</v>
      </c>
    </row>
    <row r="72" spans="3:5">
      <c r="C72" s="42">
        <v>19</v>
      </c>
      <c r="D72" s="44" t="s">
        <v>584</v>
      </c>
      <c r="E72" s="43">
        <v>92.4</v>
      </c>
    </row>
    <row r="73" spans="3:5">
      <c r="C73"/>
      <c r="E73">
        <f>SUM(E54:E72)</f>
        <v>386.50000000000011</v>
      </c>
    </row>
    <row r="74" spans="3:5" ht="15">
      <c r="C74"/>
      <c r="D74" s="41" t="s">
        <v>842</v>
      </c>
    </row>
    <row r="75" spans="3:5">
      <c r="C75"/>
    </row>
    <row r="76" spans="3:5">
      <c r="C76" s="42">
        <v>1</v>
      </c>
      <c r="D76" s="43" t="s">
        <v>622</v>
      </c>
      <c r="E76" s="43">
        <v>11.5</v>
      </c>
    </row>
    <row r="77" spans="3:5">
      <c r="C77" s="42">
        <v>2</v>
      </c>
      <c r="D77" s="43" t="s">
        <v>622</v>
      </c>
      <c r="E77" s="43">
        <v>11.5</v>
      </c>
    </row>
    <row r="78" spans="3:5">
      <c r="C78" s="42">
        <v>3</v>
      </c>
      <c r="D78" s="43" t="s">
        <v>843</v>
      </c>
      <c r="E78" s="43">
        <v>12.9</v>
      </c>
    </row>
    <row r="79" spans="3:5">
      <c r="C79" s="42">
        <v>4</v>
      </c>
      <c r="D79" s="43" t="s">
        <v>844</v>
      </c>
      <c r="E79" s="43">
        <v>19.399999999999999</v>
      </c>
    </row>
    <row r="80" spans="3:5">
      <c r="C80" s="42">
        <v>5</v>
      </c>
      <c r="D80" s="43" t="s">
        <v>845</v>
      </c>
      <c r="E80" s="43">
        <v>12.9</v>
      </c>
    </row>
    <row r="81" spans="3:5">
      <c r="C81" s="42">
        <v>6</v>
      </c>
      <c r="D81" s="43" t="s">
        <v>846</v>
      </c>
      <c r="E81" s="43">
        <v>12.2</v>
      </c>
    </row>
    <row r="82" spans="3:5">
      <c r="C82" s="42">
        <v>7</v>
      </c>
      <c r="D82" s="43" t="s">
        <v>847</v>
      </c>
      <c r="E82" s="43">
        <v>12.6</v>
      </c>
    </row>
    <row r="83" spans="3:5">
      <c r="C83" s="42">
        <v>8</v>
      </c>
      <c r="D83" s="43" t="s">
        <v>764</v>
      </c>
      <c r="E83" s="43">
        <v>12.1</v>
      </c>
    </row>
    <row r="84" spans="3:5">
      <c r="C84" s="42">
        <v>9</v>
      </c>
      <c r="D84" s="43" t="s">
        <v>848</v>
      </c>
      <c r="E84" s="43">
        <v>11.9</v>
      </c>
    </row>
    <row r="85" spans="3:5">
      <c r="C85" s="42">
        <v>10</v>
      </c>
      <c r="D85" s="44" t="s">
        <v>849</v>
      </c>
      <c r="E85" s="43">
        <v>3.5</v>
      </c>
    </row>
    <row r="86" spans="3:5">
      <c r="C86" s="42">
        <v>11</v>
      </c>
      <c r="D86" s="43" t="s">
        <v>850</v>
      </c>
      <c r="E86" s="43">
        <v>38.799999999999997</v>
      </c>
    </row>
    <row r="87" spans="3:5">
      <c r="C87" s="42">
        <v>12</v>
      </c>
      <c r="D87" s="43" t="s">
        <v>851</v>
      </c>
      <c r="E87" s="43">
        <v>15.33</v>
      </c>
    </row>
    <row r="88" spans="3:5">
      <c r="C88" s="42">
        <v>13</v>
      </c>
      <c r="D88" s="43" t="s">
        <v>852</v>
      </c>
      <c r="E88" s="43">
        <v>20.100000000000001</v>
      </c>
    </row>
    <row r="89" spans="3:5">
      <c r="C89" s="42">
        <v>14</v>
      </c>
      <c r="D89" s="44" t="s">
        <v>835</v>
      </c>
      <c r="E89" s="43">
        <v>2.6</v>
      </c>
    </row>
    <row r="90" spans="3:5">
      <c r="C90" s="42">
        <v>15</v>
      </c>
      <c r="D90" s="44" t="s">
        <v>835</v>
      </c>
      <c r="E90" s="43">
        <v>2.4</v>
      </c>
    </row>
    <row r="91" spans="3:5">
      <c r="C91" s="42">
        <v>16</v>
      </c>
      <c r="D91" s="43" t="s">
        <v>853</v>
      </c>
      <c r="E91" s="43">
        <v>12.16</v>
      </c>
    </row>
    <row r="92" spans="3:5">
      <c r="C92" s="42">
        <v>17</v>
      </c>
      <c r="D92" s="44" t="s">
        <v>85</v>
      </c>
      <c r="E92" s="43">
        <v>6.52</v>
      </c>
    </row>
    <row r="93" spans="3:5">
      <c r="C93" s="42">
        <v>18</v>
      </c>
      <c r="D93" s="43" t="s">
        <v>854</v>
      </c>
      <c r="E93" s="43">
        <v>34.89</v>
      </c>
    </row>
    <row r="94" spans="3:5">
      <c r="C94" s="57">
        <v>19</v>
      </c>
      <c r="D94" s="43" t="s">
        <v>87</v>
      </c>
      <c r="E94" s="44">
        <v>87.5</v>
      </c>
    </row>
    <row r="95" spans="3:5">
      <c r="C95"/>
      <c r="E95">
        <f>SUM(E76:E94)</f>
        <v>340.8</v>
      </c>
    </row>
    <row r="96" spans="3:5">
      <c r="C96" s="42"/>
      <c r="D96" s="52" t="s">
        <v>516</v>
      </c>
      <c r="E96" s="43">
        <v>13.4</v>
      </c>
    </row>
    <row r="97" spans="3:5">
      <c r="C97"/>
      <c r="D97" s="58"/>
      <c r="E97" s="58"/>
    </row>
    <row r="98" spans="3:5">
      <c r="C98"/>
      <c r="E98">
        <f>E95+E96</f>
        <v>354.2</v>
      </c>
    </row>
    <row r="99" spans="3:5" ht="15">
      <c r="C99" s="59" t="s">
        <v>855</v>
      </c>
    </row>
    <row r="100" spans="3:5">
      <c r="C100"/>
    </row>
    <row r="101" spans="3:5">
      <c r="C101" s="42">
        <v>1</v>
      </c>
      <c r="D101" s="43" t="s">
        <v>486</v>
      </c>
      <c r="E101" s="43">
        <v>14.9</v>
      </c>
    </row>
    <row r="102" spans="3:5">
      <c r="C102" s="42">
        <v>2</v>
      </c>
      <c r="D102" s="43" t="s">
        <v>85</v>
      </c>
      <c r="E102" s="43">
        <v>10.6</v>
      </c>
    </row>
    <row r="103" spans="3:5">
      <c r="C103" s="42">
        <v>3</v>
      </c>
      <c r="D103" s="43" t="s">
        <v>835</v>
      </c>
      <c r="E103" s="43">
        <v>7.7</v>
      </c>
    </row>
    <row r="104" spans="3:5">
      <c r="C104" s="42">
        <v>4</v>
      </c>
      <c r="D104" s="43" t="s">
        <v>835</v>
      </c>
      <c r="E104" s="43">
        <v>9</v>
      </c>
    </row>
    <row r="105" spans="3:5">
      <c r="C105" s="42">
        <v>5</v>
      </c>
      <c r="D105" s="43" t="s">
        <v>74</v>
      </c>
      <c r="E105" s="43">
        <v>13.7</v>
      </c>
    </row>
    <row r="106" spans="3:5">
      <c r="C106" s="42">
        <v>6</v>
      </c>
      <c r="D106" s="43" t="s">
        <v>48</v>
      </c>
      <c r="E106" s="43">
        <v>14.5</v>
      </c>
    </row>
    <row r="107" spans="3:5">
      <c r="C107" s="42">
        <v>7</v>
      </c>
      <c r="D107" s="43" t="s">
        <v>48</v>
      </c>
      <c r="E107" s="43">
        <v>14.5</v>
      </c>
    </row>
    <row r="108" spans="3:5">
      <c r="C108" s="42">
        <v>8</v>
      </c>
      <c r="D108" s="43" t="s">
        <v>48</v>
      </c>
      <c r="E108" s="43">
        <v>29.4</v>
      </c>
    </row>
    <row r="109" spans="3:5">
      <c r="C109" s="42">
        <v>9</v>
      </c>
      <c r="D109" s="43" t="s">
        <v>5</v>
      </c>
      <c r="E109" s="43">
        <v>29.4</v>
      </c>
    </row>
    <row r="110" spans="3:5">
      <c r="C110" s="42">
        <v>10</v>
      </c>
      <c r="D110" s="43" t="s">
        <v>48</v>
      </c>
      <c r="E110" s="43">
        <v>29.4</v>
      </c>
    </row>
    <row r="111" spans="3:5">
      <c r="C111" s="42">
        <v>11</v>
      </c>
      <c r="D111" s="43" t="s">
        <v>48</v>
      </c>
      <c r="E111" s="43">
        <v>29.4</v>
      </c>
    </row>
    <row r="112" spans="3:5">
      <c r="C112" s="42">
        <v>12</v>
      </c>
      <c r="D112" s="43" t="s">
        <v>856</v>
      </c>
      <c r="E112" s="43">
        <v>29.4</v>
      </c>
    </row>
    <row r="113" spans="3:5">
      <c r="C113" s="42">
        <v>13</v>
      </c>
      <c r="D113" s="43" t="s">
        <v>104</v>
      </c>
      <c r="E113" s="43">
        <v>6.6</v>
      </c>
    </row>
    <row r="114" spans="3:5">
      <c r="C114" s="42">
        <v>14</v>
      </c>
      <c r="D114" s="43" t="s">
        <v>486</v>
      </c>
      <c r="E114" s="43">
        <v>19.100000000000001</v>
      </c>
    </row>
    <row r="115" spans="3:5">
      <c r="C115" s="42">
        <v>15</v>
      </c>
      <c r="D115" s="43" t="s">
        <v>584</v>
      </c>
      <c r="E115" s="43">
        <v>14.2</v>
      </c>
    </row>
    <row r="116" spans="3:5">
      <c r="C116" s="42">
        <v>16</v>
      </c>
      <c r="D116" s="43" t="s">
        <v>835</v>
      </c>
      <c r="E116" s="43">
        <v>14.3</v>
      </c>
    </row>
    <row r="117" spans="3:5">
      <c r="C117" s="42">
        <v>17</v>
      </c>
      <c r="D117" s="43" t="s">
        <v>835</v>
      </c>
      <c r="E117" s="43">
        <v>9.5</v>
      </c>
    </row>
    <row r="118" spans="3:5">
      <c r="C118" s="42">
        <v>18</v>
      </c>
      <c r="D118" s="43" t="s">
        <v>835</v>
      </c>
      <c r="E118" s="43">
        <v>6.7</v>
      </c>
    </row>
    <row r="119" spans="3:5">
      <c r="C119" s="42">
        <v>19</v>
      </c>
      <c r="D119" s="43" t="s">
        <v>857</v>
      </c>
      <c r="E119" s="43">
        <v>34.1</v>
      </c>
    </row>
    <row r="120" spans="3:5">
      <c r="C120" s="42">
        <v>20</v>
      </c>
      <c r="D120" s="43" t="s">
        <v>858</v>
      </c>
      <c r="E120" s="43">
        <v>5.4</v>
      </c>
    </row>
    <row r="121" spans="3:5">
      <c r="C121" s="42">
        <v>21</v>
      </c>
      <c r="D121" s="43" t="s">
        <v>486</v>
      </c>
      <c r="E121" s="43">
        <v>2.9</v>
      </c>
    </row>
    <row r="122" spans="3:5">
      <c r="C122" s="42">
        <v>22</v>
      </c>
      <c r="D122" s="43" t="s">
        <v>516</v>
      </c>
      <c r="E122" s="43">
        <v>13</v>
      </c>
    </row>
    <row r="123" spans="3:5">
      <c r="C123" s="42">
        <v>23</v>
      </c>
      <c r="D123" s="43" t="s">
        <v>859</v>
      </c>
      <c r="E123" s="43">
        <v>11.3</v>
      </c>
    </row>
    <row r="124" spans="3:5">
      <c r="C124" s="42">
        <v>24</v>
      </c>
      <c r="D124" s="43" t="s">
        <v>5</v>
      </c>
      <c r="E124" s="43">
        <v>11.3</v>
      </c>
    </row>
    <row r="125" spans="3:5">
      <c r="C125" s="42">
        <v>25</v>
      </c>
      <c r="D125" s="43" t="s">
        <v>48</v>
      </c>
      <c r="E125" s="43">
        <v>11.3</v>
      </c>
    </row>
    <row r="126" spans="3:5">
      <c r="C126" s="42">
        <v>26</v>
      </c>
      <c r="D126" s="43" t="s">
        <v>860</v>
      </c>
      <c r="E126" s="43">
        <v>11.4</v>
      </c>
    </row>
    <row r="127" spans="3:5">
      <c r="C127" s="42">
        <v>27</v>
      </c>
      <c r="D127" s="43" t="s">
        <v>18</v>
      </c>
      <c r="E127" s="43">
        <v>105</v>
      </c>
    </row>
    <row r="128" spans="3:5">
      <c r="C128"/>
      <c r="E128">
        <f>SUM(E101:E127)</f>
        <v>508</v>
      </c>
    </row>
    <row r="131" spans="3:5" ht="15">
      <c r="C131"/>
      <c r="D131" s="41" t="s">
        <v>861</v>
      </c>
    </row>
    <row r="132" spans="3:5">
      <c r="C132"/>
    </row>
    <row r="133" spans="3:5">
      <c r="C133" s="42">
        <v>1</v>
      </c>
      <c r="D133" s="43" t="s">
        <v>48</v>
      </c>
      <c r="E133" s="43">
        <v>14.9</v>
      </c>
    </row>
    <row r="134" spans="3:5">
      <c r="C134" s="42">
        <v>2</v>
      </c>
      <c r="D134" s="43" t="s">
        <v>85</v>
      </c>
      <c r="E134" s="43">
        <v>10.6</v>
      </c>
    </row>
    <row r="135" spans="3:5">
      <c r="C135" s="42">
        <v>3</v>
      </c>
      <c r="D135" s="43" t="s">
        <v>835</v>
      </c>
      <c r="E135" s="43">
        <v>7.3</v>
      </c>
    </row>
    <row r="136" spans="3:5">
      <c r="C136" s="42">
        <v>4</v>
      </c>
      <c r="D136" s="43" t="s">
        <v>835</v>
      </c>
      <c r="E136" s="43">
        <v>9</v>
      </c>
    </row>
    <row r="137" spans="3:5">
      <c r="C137" s="42">
        <v>5</v>
      </c>
      <c r="D137" s="43" t="s">
        <v>74</v>
      </c>
      <c r="E137" s="43">
        <v>10.6</v>
      </c>
    </row>
    <row r="138" spans="3:5">
      <c r="C138" s="42">
        <v>6</v>
      </c>
      <c r="D138" s="43" t="s">
        <v>48</v>
      </c>
      <c r="E138" s="43">
        <v>14.5</v>
      </c>
    </row>
    <row r="139" spans="3:5">
      <c r="C139" s="42">
        <v>7</v>
      </c>
      <c r="D139" s="43" t="s">
        <v>862</v>
      </c>
      <c r="E139" s="43">
        <v>14.3</v>
      </c>
    </row>
    <row r="140" spans="3:5">
      <c r="C140" s="42">
        <v>8</v>
      </c>
      <c r="D140" s="43" t="s">
        <v>48</v>
      </c>
      <c r="E140" s="43">
        <v>29.3</v>
      </c>
    </row>
    <row r="141" spans="3:5">
      <c r="C141" s="42">
        <v>9</v>
      </c>
      <c r="D141" s="43" t="s">
        <v>5</v>
      </c>
      <c r="E141" s="43">
        <v>29.3</v>
      </c>
    </row>
    <row r="142" spans="3:5">
      <c r="C142" s="42">
        <v>10</v>
      </c>
      <c r="D142" s="43" t="s">
        <v>48</v>
      </c>
      <c r="E142" s="43">
        <v>29.3</v>
      </c>
    </row>
    <row r="143" spans="3:5">
      <c r="C143" s="42">
        <v>11</v>
      </c>
      <c r="D143" s="43" t="s">
        <v>48</v>
      </c>
      <c r="E143" s="43">
        <v>29.3</v>
      </c>
    </row>
    <row r="144" spans="3:5">
      <c r="C144" s="42">
        <v>12</v>
      </c>
      <c r="D144" s="43" t="s">
        <v>863</v>
      </c>
      <c r="E144" s="43">
        <v>29.3</v>
      </c>
    </row>
    <row r="145" spans="3:5">
      <c r="C145" s="42">
        <v>13</v>
      </c>
      <c r="D145" s="43" t="s">
        <v>18</v>
      </c>
      <c r="E145" s="43">
        <v>109.6</v>
      </c>
    </row>
    <row r="146" spans="3:5">
      <c r="C146" s="42">
        <v>14</v>
      </c>
      <c r="D146" s="43" t="s">
        <v>516</v>
      </c>
      <c r="E146" s="43">
        <v>13</v>
      </c>
    </row>
    <row r="147" spans="3:5">
      <c r="C147" s="42">
        <v>15</v>
      </c>
      <c r="D147" s="43" t="s">
        <v>835</v>
      </c>
      <c r="E147" s="43">
        <v>23.7</v>
      </c>
    </row>
    <row r="148" spans="3:5">
      <c r="C148" s="42">
        <v>16</v>
      </c>
      <c r="D148" s="43" t="s">
        <v>85</v>
      </c>
      <c r="E148" s="43">
        <v>6.5</v>
      </c>
    </row>
    <row r="149" spans="3:5">
      <c r="C149" s="42">
        <v>17</v>
      </c>
      <c r="D149" s="43" t="s">
        <v>857</v>
      </c>
      <c r="E149" s="43">
        <v>32</v>
      </c>
    </row>
    <row r="150" spans="3:5">
      <c r="C150" s="42">
        <v>18</v>
      </c>
      <c r="D150" s="43" t="s">
        <v>864</v>
      </c>
      <c r="E150" s="43">
        <v>5.4</v>
      </c>
    </row>
    <row r="151" spans="3:5">
      <c r="C151" s="42">
        <v>19</v>
      </c>
      <c r="D151" s="43" t="s">
        <v>516</v>
      </c>
      <c r="E151" s="43">
        <v>13</v>
      </c>
    </row>
    <row r="152" spans="3:5">
      <c r="C152" s="42">
        <v>20</v>
      </c>
      <c r="D152" s="43" t="s">
        <v>865</v>
      </c>
      <c r="E152" s="43">
        <v>11.3</v>
      </c>
    </row>
    <row r="153" spans="3:5">
      <c r="C153" s="42">
        <v>21</v>
      </c>
      <c r="D153" s="43" t="s">
        <v>48</v>
      </c>
      <c r="E153" s="43">
        <v>11.3</v>
      </c>
    </row>
    <row r="154" spans="3:5">
      <c r="C154" s="42">
        <v>22</v>
      </c>
      <c r="D154" s="43" t="s">
        <v>48</v>
      </c>
      <c r="E154" s="43">
        <v>11.3</v>
      </c>
    </row>
    <row r="155" spans="3:5">
      <c r="C155" s="42">
        <v>23</v>
      </c>
      <c r="D155" s="43" t="s">
        <v>48</v>
      </c>
      <c r="E155" s="43">
        <v>11.3</v>
      </c>
    </row>
    <row r="156" spans="3:5">
      <c r="C156"/>
      <c r="E156">
        <f>SUM(E133:E155)</f>
        <v>476.10000000000008</v>
      </c>
    </row>
    <row r="158" spans="3:5" ht="15">
      <c r="C158"/>
      <c r="D158" s="41" t="s">
        <v>866</v>
      </c>
    </row>
    <row r="159" spans="3:5">
      <c r="C159"/>
    </row>
    <row r="160" spans="3:5">
      <c r="C160" s="42">
        <v>1</v>
      </c>
      <c r="D160" s="43" t="s">
        <v>867</v>
      </c>
      <c r="E160" s="43">
        <v>12.2</v>
      </c>
    </row>
    <row r="161" spans="3:5">
      <c r="C161" s="42">
        <v>2</v>
      </c>
      <c r="D161" s="43" t="s">
        <v>868</v>
      </c>
      <c r="E161" s="43">
        <v>12.2</v>
      </c>
    </row>
    <row r="162" spans="3:5">
      <c r="C162" s="42">
        <v>3</v>
      </c>
      <c r="D162" s="43" t="s">
        <v>869</v>
      </c>
      <c r="E162" s="43">
        <v>12.9</v>
      </c>
    </row>
    <row r="163" spans="3:5">
      <c r="C163" s="42">
        <v>4</v>
      </c>
      <c r="D163" s="43" t="s">
        <v>44</v>
      </c>
      <c r="E163" s="43">
        <v>19.8</v>
      </c>
    </row>
    <row r="164" spans="3:5">
      <c r="C164" s="42">
        <v>5</v>
      </c>
      <c r="D164" s="43" t="s">
        <v>870</v>
      </c>
      <c r="E164" s="43">
        <v>12.9</v>
      </c>
    </row>
    <row r="165" spans="3:5">
      <c r="C165" s="42">
        <v>6</v>
      </c>
      <c r="D165" s="43" t="s">
        <v>871</v>
      </c>
      <c r="E165" s="43">
        <v>11.5</v>
      </c>
    </row>
    <row r="166" spans="3:5">
      <c r="C166" s="42">
        <v>7</v>
      </c>
      <c r="D166" s="43" t="s">
        <v>872</v>
      </c>
      <c r="E166" s="43">
        <v>11.5</v>
      </c>
    </row>
    <row r="167" spans="3:5">
      <c r="C167" s="42">
        <v>8</v>
      </c>
      <c r="D167" s="43" t="s">
        <v>873</v>
      </c>
      <c r="E167" s="43">
        <v>4.8</v>
      </c>
    </row>
    <row r="168" spans="3:5">
      <c r="C168" s="42">
        <v>9</v>
      </c>
      <c r="D168" s="43" t="s">
        <v>873</v>
      </c>
      <c r="E168" s="43">
        <v>4.8</v>
      </c>
    </row>
    <row r="169" spans="3:5">
      <c r="C169" s="42">
        <v>10</v>
      </c>
      <c r="D169" s="43" t="s">
        <v>61</v>
      </c>
      <c r="E169" s="43">
        <v>23.5</v>
      </c>
    </row>
    <row r="170" spans="3:5">
      <c r="C170" s="42">
        <v>11</v>
      </c>
      <c r="D170" s="43" t="s">
        <v>872</v>
      </c>
      <c r="E170" s="43">
        <v>14.5</v>
      </c>
    </row>
    <row r="171" spans="3:5">
      <c r="C171" s="42">
        <v>12</v>
      </c>
      <c r="D171" s="43" t="s">
        <v>874</v>
      </c>
      <c r="E171" s="43">
        <v>22.2</v>
      </c>
    </row>
    <row r="172" spans="3:5">
      <c r="C172" s="42">
        <v>13</v>
      </c>
      <c r="D172" s="43" t="s">
        <v>875</v>
      </c>
      <c r="E172" s="43">
        <v>12.8</v>
      </c>
    </row>
    <row r="173" spans="3:5">
      <c r="C173" s="42">
        <v>14</v>
      </c>
      <c r="D173" s="43" t="s">
        <v>876</v>
      </c>
      <c r="E173" s="43">
        <v>10</v>
      </c>
    </row>
    <row r="174" spans="3:5">
      <c r="C174" s="60">
        <v>15</v>
      </c>
      <c r="D174" s="51" t="s">
        <v>872</v>
      </c>
      <c r="E174" s="51">
        <v>10.8</v>
      </c>
    </row>
    <row r="175" spans="3:5">
      <c r="C175" s="57">
        <v>16</v>
      </c>
      <c r="D175" s="44" t="s">
        <v>87</v>
      </c>
      <c r="E175" s="44">
        <v>67.2</v>
      </c>
    </row>
    <row r="176" spans="3:5">
      <c r="C176"/>
      <c r="E176">
        <f>SUM(E160:E175)</f>
        <v>263.60000000000002</v>
      </c>
    </row>
    <row r="179" spans="3:5" ht="15">
      <c r="C179"/>
      <c r="D179" s="41" t="s">
        <v>877</v>
      </c>
    </row>
    <row r="180" spans="3:5">
      <c r="C180"/>
    </row>
    <row r="181" spans="3:5">
      <c r="C181" s="42"/>
      <c r="D181" s="43" t="s">
        <v>48</v>
      </c>
      <c r="E181" s="61">
        <v>13.3</v>
      </c>
    </row>
    <row r="182" spans="3:5">
      <c r="C182" s="42"/>
      <c r="D182" s="43" t="s">
        <v>835</v>
      </c>
      <c r="E182" s="61">
        <v>22.4</v>
      </c>
    </row>
    <row r="183" spans="3:5">
      <c r="C183" s="42"/>
      <c r="D183" s="43" t="s">
        <v>835</v>
      </c>
      <c r="E183" s="61">
        <v>24.5</v>
      </c>
    </row>
    <row r="184" spans="3:5">
      <c r="C184" s="42"/>
      <c r="D184" s="43" t="s">
        <v>835</v>
      </c>
      <c r="E184" s="61">
        <v>10.1</v>
      </c>
    </row>
    <row r="185" spans="3:5">
      <c r="C185" s="42"/>
      <c r="D185" s="43" t="s">
        <v>584</v>
      </c>
      <c r="E185" s="61">
        <v>9.1999999999999993</v>
      </c>
    </row>
    <row r="186" spans="3:5">
      <c r="C186" s="42"/>
      <c r="D186" s="43" t="s">
        <v>878</v>
      </c>
      <c r="E186" s="61">
        <v>13</v>
      </c>
    </row>
    <row r="187" spans="3:5">
      <c r="C187" s="42"/>
      <c r="D187" s="43" t="s">
        <v>879</v>
      </c>
      <c r="E187" s="61">
        <v>15.7</v>
      </c>
    </row>
    <row r="188" spans="3:5">
      <c r="C188" s="42"/>
      <c r="D188" s="43" t="s">
        <v>525</v>
      </c>
      <c r="E188" s="61">
        <v>10.7</v>
      </c>
    </row>
    <row r="189" spans="3:5">
      <c r="C189" s="42"/>
      <c r="D189" s="43" t="s">
        <v>857</v>
      </c>
      <c r="E189" s="61">
        <v>31.65</v>
      </c>
    </row>
    <row r="190" spans="3:5">
      <c r="C190" s="42"/>
      <c r="D190" s="43" t="s">
        <v>48</v>
      </c>
      <c r="E190" s="61">
        <v>31.05</v>
      </c>
    </row>
    <row r="191" spans="3:5">
      <c r="C191" s="42"/>
      <c r="D191" s="43" t="s">
        <v>48</v>
      </c>
      <c r="E191" s="61">
        <v>32.6</v>
      </c>
    </row>
    <row r="192" spans="3:5">
      <c r="C192" s="42"/>
      <c r="D192" s="43" t="s">
        <v>880</v>
      </c>
      <c r="E192" s="61">
        <v>14.8</v>
      </c>
    </row>
    <row r="193" spans="3:5">
      <c r="C193" s="42"/>
      <c r="D193" s="43" t="s">
        <v>881</v>
      </c>
      <c r="E193" s="61">
        <v>15.3</v>
      </c>
    </row>
    <row r="194" spans="3:5">
      <c r="C194" s="42"/>
      <c r="D194" s="43" t="s">
        <v>48</v>
      </c>
      <c r="E194" s="61">
        <v>31.5</v>
      </c>
    </row>
    <row r="195" spans="3:5">
      <c r="C195" s="42"/>
      <c r="D195" s="43" t="s">
        <v>48</v>
      </c>
      <c r="E195" s="61">
        <v>29.2</v>
      </c>
    </row>
    <row r="196" spans="3:5">
      <c r="C196" s="42"/>
      <c r="D196" s="43" t="s">
        <v>48</v>
      </c>
      <c r="E196" s="61">
        <v>28.7</v>
      </c>
    </row>
    <row r="197" spans="3:5">
      <c r="C197" s="42"/>
      <c r="D197" s="43" t="s">
        <v>878</v>
      </c>
      <c r="E197" s="61">
        <v>18</v>
      </c>
    </row>
    <row r="198" spans="3:5">
      <c r="C198" s="42">
        <v>143</v>
      </c>
      <c r="D198" s="43" t="s">
        <v>874</v>
      </c>
      <c r="E198" s="61">
        <v>30.7</v>
      </c>
    </row>
    <row r="199" spans="3:5">
      <c r="C199" s="42">
        <v>142</v>
      </c>
      <c r="D199" s="43" t="s">
        <v>874</v>
      </c>
      <c r="E199" s="61">
        <v>22.5</v>
      </c>
    </row>
    <row r="200" spans="3:5">
      <c r="C200" s="42">
        <v>141</v>
      </c>
      <c r="D200" s="43" t="s">
        <v>874</v>
      </c>
      <c r="E200" s="61">
        <v>22.5</v>
      </c>
    </row>
    <row r="201" spans="3:5">
      <c r="C201" s="42">
        <v>140</v>
      </c>
      <c r="D201" s="43" t="s">
        <v>882</v>
      </c>
      <c r="E201" s="61">
        <v>13.3</v>
      </c>
    </row>
    <row r="202" spans="3:5">
      <c r="C202" s="42">
        <v>139</v>
      </c>
      <c r="D202" s="43" t="s">
        <v>883</v>
      </c>
      <c r="E202" s="61">
        <v>12.5</v>
      </c>
    </row>
    <row r="203" spans="3:5">
      <c r="C203" s="42" t="s">
        <v>884</v>
      </c>
      <c r="D203" s="43" t="s">
        <v>883</v>
      </c>
      <c r="E203" s="61">
        <v>6.4</v>
      </c>
    </row>
    <row r="204" spans="3:5">
      <c r="C204" s="42" t="s">
        <v>885</v>
      </c>
      <c r="D204" s="43" t="s">
        <v>584</v>
      </c>
      <c r="E204" s="61">
        <v>54</v>
      </c>
    </row>
    <row r="205" spans="3:5">
      <c r="C205" s="42">
        <v>164</v>
      </c>
      <c r="D205" s="43" t="s">
        <v>584</v>
      </c>
      <c r="E205" s="61">
        <v>120.27</v>
      </c>
    </row>
    <row r="206" spans="3:5" ht="15">
      <c r="C206" s="62" t="s">
        <v>886</v>
      </c>
      <c r="E206" s="63">
        <f>SUM(E181:E205)</f>
        <v>633.87</v>
      </c>
    </row>
  </sheetData>
  <pageMargins left="0.70866141732283472" right="0.70866141732283472" top="0.74803149606299213" bottom="0.74803149606299213" header="0.51181102362204722" footer="0.51181102362204722"/>
  <pageSetup paperSize="9" scale="25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7:I166"/>
  <sheetViews>
    <sheetView topLeftCell="A66" workbookViewId="0">
      <selection activeCell="H95" sqref="H95"/>
    </sheetView>
  </sheetViews>
  <sheetFormatPr defaultRowHeight="14.25"/>
  <cols>
    <col min="1" max="5" width="9" style="173"/>
    <col min="6" max="6" width="16.875" style="173" bestFit="1" customWidth="1"/>
    <col min="7" max="7" width="45.25" style="173" bestFit="1" customWidth="1"/>
    <col min="8" max="8" width="42.25" style="173" bestFit="1" customWidth="1"/>
    <col min="9" max="16384" width="9" style="173"/>
  </cols>
  <sheetData>
    <row r="7" spans="6:8">
      <c r="F7" s="173" t="s">
        <v>1078</v>
      </c>
    </row>
    <row r="8" spans="6:8" ht="15">
      <c r="F8" s="174" t="s">
        <v>1079</v>
      </c>
      <c r="G8" s="174" t="s">
        <v>896</v>
      </c>
      <c r="H8" s="174">
        <v>52.2</v>
      </c>
    </row>
    <row r="9" spans="6:8" ht="15">
      <c r="F9" s="174" t="s">
        <v>1080</v>
      </c>
      <c r="G9" s="174" t="s">
        <v>1081</v>
      </c>
      <c r="H9" s="174">
        <v>14.5</v>
      </c>
    </row>
    <row r="10" spans="6:8" ht="15">
      <c r="F10" s="174" t="s">
        <v>1082</v>
      </c>
      <c r="G10" s="174" t="s">
        <v>1083</v>
      </c>
      <c r="H10" s="174">
        <v>7.9</v>
      </c>
    </row>
    <row r="11" spans="6:8" ht="15">
      <c r="F11" s="174" t="s">
        <v>1084</v>
      </c>
      <c r="G11" s="174" t="s">
        <v>1085</v>
      </c>
      <c r="H11" s="174">
        <v>4.2</v>
      </c>
    </row>
    <row r="12" spans="6:8" ht="15">
      <c r="F12" s="174" t="s">
        <v>1086</v>
      </c>
      <c r="G12" s="174" t="s">
        <v>1087</v>
      </c>
      <c r="H12" s="174">
        <v>4</v>
      </c>
    </row>
    <row r="13" spans="6:8" ht="15">
      <c r="F13" s="174" t="s">
        <v>1088</v>
      </c>
      <c r="G13" s="174" t="s">
        <v>1089</v>
      </c>
      <c r="H13" s="174">
        <v>2.7</v>
      </c>
    </row>
    <row r="14" spans="6:8" ht="15">
      <c r="F14" s="174" t="s">
        <v>1090</v>
      </c>
      <c r="G14" s="174" t="s">
        <v>1091</v>
      </c>
      <c r="H14" s="174">
        <v>28.7</v>
      </c>
    </row>
    <row r="15" spans="6:8" ht="15">
      <c r="F15" s="174" t="s">
        <v>1092</v>
      </c>
      <c r="G15" s="174" t="s">
        <v>1093</v>
      </c>
      <c r="H15" s="174">
        <v>9.9</v>
      </c>
    </row>
    <row r="16" spans="6:8" ht="15">
      <c r="F16" s="174" t="s">
        <v>1094</v>
      </c>
      <c r="G16" s="174" t="s">
        <v>1091</v>
      </c>
      <c r="H16" s="174">
        <v>22.4</v>
      </c>
    </row>
    <row r="17" spans="6:8" ht="15">
      <c r="F17" s="174" t="s">
        <v>1095</v>
      </c>
      <c r="G17" s="174" t="s">
        <v>1096</v>
      </c>
      <c r="H17" s="174">
        <v>11.2</v>
      </c>
    </row>
    <row r="18" spans="6:8">
      <c r="H18" s="173">
        <f>SUM(H8:H17)</f>
        <v>157.70000000000002</v>
      </c>
    </row>
    <row r="19" spans="6:8" ht="15">
      <c r="F19" s="174" t="s">
        <v>1097</v>
      </c>
    </row>
    <row r="20" spans="6:8" ht="15">
      <c r="F20" s="174" t="s">
        <v>1098</v>
      </c>
      <c r="G20" s="174" t="s">
        <v>896</v>
      </c>
      <c r="H20" s="174">
        <v>61.2</v>
      </c>
    </row>
    <row r="21" spans="6:8" ht="15">
      <c r="F21" s="174" t="s">
        <v>1099</v>
      </c>
      <c r="G21" s="174" t="s">
        <v>1100</v>
      </c>
      <c r="H21" s="174">
        <v>29.2</v>
      </c>
    </row>
    <row r="22" spans="6:8" ht="15">
      <c r="F22" s="174" t="s">
        <v>1101</v>
      </c>
      <c r="G22" s="174" t="s">
        <v>1102</v>
      </c>
      <c r="H22" s="174">
        <v>29.1</v>
      </c>
    </row>
    <row r="23" spans="6:8" ht="15">
      <c r="F23" s="174" t="s">
        <v>1103</v>
      </c>
      <c r="G23" s="174" t="s">
        <v>1102</v>
      </c>
      <c r="H23" s="174">
        <v>29.5</v>
      </c>
    </row>
    <row r="24" spans="6:8" ht="15">
      <c r="F24" s="174" t="s">
        <v>1104</v>
      </c>
      <c r="G24" s="174" t="s">
        <v>1102</v>
      </c>
      <c r="H24" s="174">
        <v>29</v>
      </c>
    </row>
    <row r="25" spans="6:8" ht="15">
      <c r="F25" s="174" t="s">
        <v>1105</v>
      </c>
      <c r="G25" s="174" t="s">
        <v>1106</v>
      </c>
      <c r="H25" s="174">
        <v>11.5</v>
      </c>
    </row>
    <row r="26" spans="6:8" ht="15">
      <c r="F26" s="174" t="s">
        <v>1107</v>
      </c>
      <c r="G26" s="174" t="s">
        <v>1108</v>
      </c>
      <c r="H26" s="174">
        <v>2</v>
      </c>
    </row>
    <row r="27" spans="6:8" ht="15">
      <c r="F27" s="174" t="s">
        <v>1109</v>
      </c>
      <c r="G27" s="174" t="s">
        <v>1110</v>
      </c>
      <c r="H27" s="174">
        <v>9.9</v>
      </c>
    </row>
    <row r="28" spans="6:8" ht="15">
      <c r="F28" s="174" t="s">
        <v>1111</v>
      </c>
      <c r="G28" s="174" t="s">
        <v>901</v>
      </c>
      <c r="H28" s="174">
        <v>4.5</v>
      </c>
    </row>
    <row r="29" spans="6:8" ht="15">
      <c r="F29" s="174" t="s">
        <v>1112</v>
      </c>
      <c r="G29" s="174" t="s">
        <v>1113</v>
      </c>
      <c r="H29" s="174">
        <v>22.5</v>
      </c>
    </row>
    <row r="30" spans="6:8" ht="15">
      <c r="F30" s="174" t="s">
        <v>1114</v>
      </c>
      <c r="G30" s="174" t="s">
        <v>1115</v>
      </c>
      <c r="H30" s="174">
        <v>5.8</v>
      </c>
    </row>
    <row r="31" spans="6:8" ht="15">
      <c r="F31" s="174" t="s">
        <v>1116</v>
      </c>
      <c r="G31" s="174" t="s">
        <v>1117</v>
      </c>
      <c r="H31" s="174">
        <v>10.1</v>
      </c>
    </row>
    <row r="32" spans="6:8" ht="15">
      <c r="F32" s="174" t="s">
        <v>1118</v>
      </c>
      <c r="G32" s="174" t="s">
        <v>1119</v>
      </c>
      <c r="H32" s="174">
        <v>7.5</v>
      </c>
    </row>
    <row r="33" spans="6:8" ht="15">
      <c r="F33" s="174" t="s">
        <v>1120</v>
      </c>
      <c r="G33" s="174" t="s">
        <v>1085</v>
      </c>
      <c r="H33" s="174">
        <v>3.2</v>
      </c>
    </row>
    <row r="34" spans="6:8" ht="15">
      <c r="F34" s="174" t="s">
        <v>1121</v>
      </c>
      <c r="G34" s="174" t="s">
        <v>1122</v>
      </c>
      <c r="H34" s="174">
        <v>11.1</v>
      </c>
    </row>
    <row r="35" spans="6:8" ht="15">
      <c r="F35" s="174" t="s">
        <v>1123</v>
      </c>
      <c r="G35" s="174" t="s">
        <v>1124</v>
      </c>
      <c r="H35" s="174">
        <v>6.5</v>
      </c>
    </row>
    <row r="36" spans="6:8" ht="15">
      <c r="F36" s="174" t="s">
        <v>1125</v>
      </c>
      <c r="G36" s="174" t="s">
        <v>1126</v>
      </c>
      <c r="H36" s="174">
        <v>9.6</v>
      </c>
    </row>
    <row r="37" spans="6:8" ht="15">
      <c r="F37" s="174" t="s">
        <v>1127</v>
      </c>
      <c r="G37" s="174" t="s">
        <v>1128</v>
      </c>
      <c r="H37" s="174">
        <v>20.9</v>
      </c>
    </row>
    <row r="38" spans="6:8" ht="15">
      <c r="F38" s="174" t="s">
        <v>1129</v>
      </c>
      <c r="G38" s="174" t="s">
        <v>1130</v>
      </c>
      <c r="H38" s="174">
        <v>8.1999999999999993</v>
      </c>
    </row>
    <row r="39" spans="6:8" ht="15">
      <c r="F39" s="174" t="s">
        <v>1131</v>
      </c>
      <c r="G39" s="174" t="s">
        <v>1132</v>
      </c>
      <c r="H39" s="174">
        <v>3</v>
      </c>
    </row>
    <row r="40" spans="6:8" ht="15">
      <c r="F40" s="174" t="s">
        <v>1133</v>
      </c>
      <c r="G40" s="174" t="s">
        <v>896</v>
      </c>
      <c r="H40" s="174">
        <v>9.6999999999999993</v>
      </c>
    </row>
    <row r="41" spans="6:8" ht="15">
      <c r="F41" s="174" t="s">
        <v>1134</v>
      </c>
      <c r="G41" s="174" t="s">
        <v>896</v>
      </c>
      <c r="H41" s="174">
        <v>16.899999999999999</v>
      </c>
    </row>
    <row r="42" spans="6:8" ht="15">
      <c r="F42" s="174" t="s">
        <v>1135</v>
      </c>
      <c r="G42" s="174" t="s">
        <v>1136</v>
      </c>
      <c r="H42" s="174">
        <v>18.3</v>
      </c>
    </row>
    <row r="43" spans="6:8" ht="15">
      <c r="F43" s="174" t="s">
        <v>1137</v>
      </c>
      <c r="G43" s="174" t="s">
        <v>1138</v>
      </c>
      <c r="H43" s="174">
        <v>6.9</v>
      </c>
    </row>
    <row r="44" spans="6:8" ht="15">
      <c r="F44" s="174" t="s">
        <v>1139</v>
      </c>
      <c r="G44" s="174" t="s">
        <v>1140</v>
      </c>
      <c r="H44" s="174">
        <v>8.1</v>
      </c>
    </row>
    <row r="45" spans="6:8" ht="15">
      <c r="F45" s="174" t="s">
        <v>1141</v>
      </c>
      <c r="G45" s="174" t="s">
        <v>1142</v>
      </c>
      <c r="H45" s="174">
        <v>18.100000000000001</v>
      </c>
    </row>
    <row r="46" spans="6:8" ht="15">
      <c r="F46" s="174" t="s">
        <v>1143</v>
      </c>
      <c r="G46" s="174" t="s">
        <v>1144</v>
      </c>
      <c r="H46" s="174">
        <v>12.4</v>
      </c>
    </row>
    <row r="47" spans="6:8" ht="15">
      <c r="F47" s="174" t="s">
        <v>1145</v>
      </c>
      <c r="G47" s="174" t="s">
        <v>1146</v>
      </c>
      <c r="H47" s="174">
        <v>13.2</v>
      </c>
    </row>
    <row r="48" spans="6:8" ht="15">
      <c r="F48" s="174" t="s">
        <v>1147</v>
      </c>
      <c r="G48" s="174" t="s">
        <v>1148</v>
      </c>
      <c r="H48" s="174">
        <v>19.3</v>
      </c>
    </row>
    <row r="49" spans="6:8">
      <c r="H49" s="173">
        <f>SUM(H20:H48)</f>
        <v>437.2</v>
      </c>
    </row>
    <row r="51" spans="6:8" ht="15">
      <c r="F51" s="174" t="s">
        <v>1149</v>
      </c>
    </row>
    <row r="52" spans="6:8" ht="15">
      <c r="F52" s="174" t="s">
        <v>1150</v>
      </c>
      <c r="G52" s="174" t="s">
        <v>1151</v>
      </c>
      <c r="H52" s="174">
        <v>3.6</v>
      </c>
    </row>
    <row r="53" spans="6:8" ht="15">
      <c r="F53" s="174" t="s">
        <v>1152</v>
      </c>
      <c r="G53" s="174" t="s">
        <v>1153</v>
      </c>
      <c r="H53" s="174">
        <v>21.9</v>
      </c>
    </row>
    <row r="54" spans="6:8" ht="15">
      <c r="F54" s="174" t="s">
        <v>1154</v>
      </c>
      <c r="G54" s="174" t="s">
        <v>1155</v>
      </c>
      <c r="H54" s="174">
        <v>3.4</v>
      </c>
    </row>
    <row r="55" spans="6:8" ht="15">
      <c r="F55" s="174" t="s">
        <v>1156</v>
      </c>
      <c r="G55" s="174" t="s">
        <v>1144</v>
      </c>
      <c r="H55" s="174">
        <v>11.6</v>
      </c>
    </row>
    <row r="56" spans="6:8" ht="15">
      <c r="F56" s="174" t="s">
        <v>1157</v>
      </c>
      <c r="G56" s="174" t="s">
        <v>1158</v>
      </c>
      <c r="H56" s="174">
        <v>12.2</v>
      </c>
    </row>
    <row r="57" spans="6:8">
      <c r="H57" s="173">
        <f>SUM(H52:H56)</f>
        <v>52.7</v>
      </c>
    </row>
    <row r="58" spans="6:8" ht="15">
      <c r="F58" s="174" t="s">
        <v>1159</v>
      </c>
    </row>
    <row r="59" spans="6:8" ht="15">
      <c r="F59" s="174" t="s">
        <v>1160</v>
      </c>
      <c r="G59" s="174" t="s">
        <v>896</v>
      </c>
      <c r="H59" s="174">
        <v>106.4</v>
      </c>
    </row>
    <row r="60" spans="6:8" ht="15">
      <c r="F60" s="174" t="s">
        <v>1161</v>
      </c>
      <c r="G60" s="174" t="s">
        <v>1081</v>
      </c>
      <c r="H60" s="174">
        <v>10.1</v>
      </c>
    </row>
    <row r="61" spans="6:8" ht="15">
      <c r="F61" s="174" t="s">
        <v>1162</v>
      </c>
      <c r="G61" s="174" t="s">
        <v>1091</v>
      </c>
      <c r="H61" s="174">
        <v>23.6</v>
      </c>
    </row>
    <row r="62" spans="6:8" ht="15">
      <c r="F62" s="174" t="s">
        <v>1163</v>
      </c>
      <c r="G62" s="174" t="s">
        <v>1164</v>
      </c>
      <c r="H62" s="174">
        <v>11.4</v>
      </c>
    </row>
    <row r="63" spans="6:8" ht="15">
      <c r="F63" s="174" t="s">
        <v>1165</v>
      </c>
      <c r="G63" s="174" t="s">
        <v>1144</v>
      </c>
      <c r="H63" s="174">
        <v>14.5</v>
      </c>
    </row>
    <row r="64" spans="6:8" ht="15">
      <c r="F64" s="174" t="s">
        <v>1166</v>
      </c>
      <c r="G64" s="174" t="s">
        <v>1106</v>
      </c>
      <c r="H64" s="174">
        <v>10.4</v>
      </c>
    </row>
    <row r="65" spans="6:8" ht="15">
      <c r="F65" s="174" t="s">
        <v>1167</v>
      </c>
      <c r="G65" s="174" t="s">
        <v>1168</v>
      </c>
      <c r="H65" s="174">
        <v>1.9</v>
      </c>
    </row>
    <row r="66" spans="6:8" ht="15">
      <c r="F66" s="174" t="s">
        <v>1169</v>
      </c>
      <c r="G66" s="174" t="s">
        <v>1089</v>
      </c>
      <c r="H66" s="174">
        <v>1.8</v>
      </c>
    </row>
    <row r="67" spans="6:8" ht="15">
      <c r="F67" s="174" t="s">
        <v>1170</v>
      </c>
      <c r="G67" s="174" t="s">
        <v>1171</v>
      </c>
      <c r="H67" s="174">
        <v>11</v>
      </c>
    </row>
    <row r="68" spans="6:8" ht="15">
      <c r="F68" s="174" t="s">
        <v>1172</v>
      </c>
      <c r="G68" s="174" t="s">
        <v>1102</v>
      </c>
      <c r="H68" s="174">
        <v>28.7</v>
      </c>
    </row>
    <row r="69" spans="6:8" ht="15">
      <c r="F69" s="174" t="s">
        <v>1173</v>
      </c>
      <c r="G69" s="174" t="s">
        <v>1102</v>
      </c>
      <c r="H69" s="174">
        <v>29.7</v>
      </c>
    </row>
    <row r="70" spans="6:8" ht="15">
      <c r="F70" s="174" t="s">
        <v>1174</v>
      </c>
      <c r="G70" s="174" t="s">
        <v>1102</v>
      </c>
      <c r="H70" s="174">
        <v>29.2</v>
      </c>
    </row>
    <row r="71" spans="6:8" ht="15">
      <c r="F71" s="174" t="s">
        <v>1175</v>
      </c>
      <c r="G71" s="174" t="s">
        <v>1102</v>
      </c>
      <c r="H71" s="174">
        <v>29.4</v>
      </c>
    </row>
    <row r="72" spans="6:8" ht="15">
      <c r="F72" s="174" t="s">
        <v>1176</v>
      </c>
      <c r="G72" s="174" t="s">
        <v>1102</v>
      </c>
      <c r="H72" s="174">
        <v>29.4</v>
      </c>
    </row>
    <row r="73" spans="6:8" ht="15">
      <c r="F73" s="174" t="s">
        <v>1177</v>
      </c>
      <c r="G73" s="174" t="s">
        <v>1106</v>
      </c>
      <c r="H73" s="174">
        <v>12.3</v>
      </c>
    </row>
    <row r="74" spans="6:8" ht="15">
      <c r="F74" s="174" t="s">
        <v>1178</v>
      </c>
      <c r="G74" s="174" t="s">
        <v>1179</v>
      </c>
      <c r="H74" s="174">
        <v>11.1</v>
      </c>
    </row>
    <row r="75" spans="6:8" ht="15">
      <c r="F75" s="174" t="s">
        <v>1180</v>
      </c>
      <c r="G75" s="174" t="s">
        <v>901</v>
      </c>
      <c r="H75" s="174">
        <v>4.5</v>
      </c>
    </row>
    <row r="76" spans="6:8" ht="15">
      <c r="F76" s="174" t="s">
        <v>1181</v>
      </c>
      <c r="G76" s="174" t="s">
        <v>1113</v>
      </c>
      <c r="H76" s="174">
        <v>22.7</v>
      </c>
    </row>
    <row r="77" spans="6:8" ht="15">
      <c r="F77" s="174" t="s">
        <v>1182</v>
      </c>
      <c r="G77" s="174" t="s">
        <v>1183</v>
      </c>
      <c r="H77" s="174">
        <v>5.8</v>
      </c>
    </row>
    <row r="78" spans="6:8" ht="15">
      <c r="F78" s="174" t="s">
        <v>1184</v>
      </c>
      <c r="G78" s="174" t="s">
        <v>1117</v>
      </c>
      <c r="H78" s="174">
        <v>10.5</v>
      </c>
    </row>
    <row r="79" spans="6:8" ht="15">
      <c r="F79" s="174" t="s">
        <v>1185</v>
      </c>
      <c r="G79" s="174" t="s">
        <v>1119</v>
      </c>
      <c r="H79" s="174">
        <v>7.5</v>
      </c>
    </row>
    <row r="80" spans="6:8" ht="15">
      <c r="F80" s="174" t="s">
        <v>1186</v>
      </c>
      <c r="G80" s="174" t="s">
        <v>1085</v>
      </c>
      <c r="H80" s="174">
        <v>3.2</v>
      </c>
    </row>
    <row r="81" spans="6:9" ht="15">
      <c r="F81" s="174" t="s">
        <v>1187</v>
      </c>
      <c r="G81" s="174" t="s">
        <v>1122</v>
      </c>
      <c r="H81" s="174">
        <v>11.2</v>
      </c>
    </row>
    <row r="82" spans="6:9" ht="15">
      <c r="F82" s="174" t="s">
        <v>1188</v>
      </c>
      <c r="G82" s="174" t="s">
        <v>1124</v>
      </c>
      <c r="H82" s="174">
        <v>6.2</v>
      </c>
    </row>
    <row r="83" spans="6:9" ht="15">
      <c r="F83" s="174" t="s">
        <v>1189</v>
      </c>
      <c r="G83" s="174" t="s">
        <v>1128</v>
      </c>
      <c r="H83" s="174">
        <v>31.7</v>
      </c>
    </row>
    <row r="84" spans="6:9" ht="15">
      <c r="F84" s="174" t="s">
        <v>1190</v>
      </c>
      <c r="G84" s="174" t="s">
        <v>1130</v>
      </c>
      <c r="H84" s="174">
        <v>9.3000000000000007</v>
      </c>
    </row>
    <row r="85" spans="6:9" ht="15">
      <c r="F85" s="174" t="s">
        <v>1154</v>
      </c>
      <c r="G85" s="174" t="s">
        <v>1191</v>
      </c>
      <c r="H85" s="174">
        <v>12.4</v>
      </c>
    </row>
    <row r="86" spans="6:9" ht="15">
      <c r="F86" s="174" t="s">
        <v>1156</v>
      </c>
      <c r="G86" s="174" t="s">
        <v>1192</v>
      </c>
      <c r="H86" s="174">
        <v>11.5</v>
      </c>
    </row>
    <row r="87" spans="6:9" ht="15">
      <c r="F87" s="174" t="s">
        <v>1157</v>
      </c>
      <c r="G87" s="174" t="s">
        <v>1193</v>
      </c>
      <c r="H87" s="174">
        <v>13.1</v>
      </c>
    </row>
    <row r="88" spans="6:9" ht="15">
      <c r="F88" s="174" t="s">
        <v>1194</v>
      </c>
      <c r="G88" s="174" t="s">
        <v>1195</v>
      </c>
      <c r="H88" s="181">
        <v>19.3</v>
      </c>
      <c r="I88" s="173" t="s">
        <v>1266</v>
      </c>
    </row>
    <row r="89" spans="6:9" ht="15">
      <c r="F89" s="174" t="s">
        <v>1196</v>
      </c>
      <c r="G89" s="174" t="s">
        <v>1197</v>
      </c>
      <c r="H89" s="174">
        <v>13</v>
      </c>
    </row>
    <row r="90" spans="6:9" ht="15">
      <c r="F90" s="174" t="s">
        <v>1198</v>
      </c>
      <c r="G90" s="174" t="s">
        <v>1199</v>
      </c>
      <c r="H90" s="174">
        <v>13.3</v>
      </c>
    </row>
    <row r="91" spans="6:9" ht="15">
      <c r="F91" s="174" t="s">
        <v>1200</v>
      </c>
      <c r="G91" s="174" t="s">
        <v>1144</v>
      </c>
      <c r="H91" s="174">
        <v>12.3</v>
      </c>
    </row>
    <row r="92" spans="6:9">
      <c r="H92" s="173">
        <f>SUM(H59:H91)</f>
        <v>568.39999999999986</v>
      </c>
    </row>
    <row r="93" spans="6:9">
      <c r="H93" s="173">
        <f>H92-H88</f>
        <v>549.09999999999991</v>
      </c>
    </row>
    <row r="94" spans="6:9" ht="15">
      <c r="F94" s="174" t="s">
        <v>1201</v>
      </c>
    </row>
    <row r="95" spans="6:9" ht="15">
      <c r="F95" s="174" t="s">
        <v>1202</v>
      </c>
      <c r="G95" s="174" t="s">
        <v>896</v>
      </c>
      <c r="H95" s="174">
        <v>100.6</v>
      </c>
    </row>
    <row r="96" spans="6:9" ht="15">
      <c r="F96" s="174" t="s">
        <v>1203</v>
      </c>
      <c r="G96" s="174" t="s">
        <v>1106</v>
      </c>
      <c r="H96" s="174">
        <v>12</v>
      </c>
    </row>
    <row r="97" spans="3:8" ht="15">
      <c r="C97" s="173">
        <f>91-59</f>
        <v>32</v>
      </c>
      <c r="F97" s="174" t="s">
        <v>1204</v>
      </c>
      <c r="G97" s="174" t="s">
        <v>1106</v>
      </c>
      <c r="H97" s="174">
        <v>8.8000000000000007</v>
      </c>
    </row>
    <row r="98" spans="3:8" ht="15">
      <c r="F98" s="174" t="s">
        <v>1205</v>
      </c>
      <c r="G98" s="174" t="s">
        <v>1122</v>
      </c>
      <c r="H98" s="174">
        <v>5.6</v>
      </c>
    </row>
    <row r="99" spans="3:8" ht="15">
      <c r="F99" s="174" t="s">
        <v>1206</v>
      </c>
      <c r="G99" s="174" t="s">
        <v>1085</v>
      </c>
      <c r="H99" s="174">
        <v>3.4</v>
      </c>
    </row>
    <row r="100" spans="3:8" ht="15">
      <c r="F100" s="174" t="s">
        <v>1207</v>
      </c>
      <c r="G100" s="174" t="s">
        <v>1119</v>
      </c>
      <c r="H100" s="174">
        <v>7</v>
      </c>
    </row>
    <row r="101" spans="3:8" ht="15">
      <c r="F101" s="174" t="s">
        <v>1208</v>
      </c>
      <c r="G101" s="174" t="s">
        <v>1089</v>
      </c>
      <c r="H101" s="174">
        <v>2.4</v>
      </c>
    </row>
    <row r="102" spans="3:8" ht="15">
      <c r="F102" s="174" t="s">
        <v>1209</v>
      </c>
      <c r="G102" s="174" t="s">
        <v>1117</v>
      </c>
      <c r="H102" s="174">
        <v>6</v>
      </c>
    </row>
    <row r="103" spans="3:8" ht="15">
      <c r="F103" s="174" t="s">
        <v>1210</v>
      </c>
      <c r="G103" s="174" t="s">
        <v>1115</v>
      </c>
      <c r="H103" s="174">
        <v>4.4000000000000004</v>
      </c>
    </row>
    <row r="104" spans="3:8" ht="15">
      <c r="F104" s="174" t="s">
        <v>1211</v>
      </c>
      <c r="G104" s="174" t="s">
        <v>1108</v>
      </c>
      <c r="H104" s="174">
        <v>3.4</v>
      </c>
    </row>
    <row r="105" spans="3:8" ht="15">
      <c r="F105" s="174" t="s">
        <v>1212</v>
      </c>
      <c r="G105" s="174" t="s">
        <v>1213</v>
      </c>
      <c r="H105" s="174">
        <v>10.4</v>
      </c>
    </row>
    <row r="106" spans="3:8" ht="15">
      <c r="F106" s="174" t="s">
        <v>1214</v>
      </c>
      <c r="G106" s="174" t="s">
        <v>901</v>
      </c>
      <c r="H106" s="174">
        <v>5.2</v>
      </c>
    </row>
    <row r="107" spans="3:8" ht="15">
      <c r="F107" s="174" t="s">
        <v>1215</v>
      </c>
      <c r="G107" s="174" t="s">
        <v>1216</v>
      </c>
      <c r="H107" s="174">
        <v>22.7</v>
      </c>
    </row>
    <row r="108" spans="3:8" ht="15">
      <c r="F108" s="174" t="s">
        <v>1217</v>
      </c>
      <c r="G108" s="174" t="s">
        <v>1218</v>
      </c>
      <c r="H108" s="174">
        <v>29</v>
      </c>
    </row>
    <row r="109" spans="3:8" ht="15">
      <c r="F109" s="174" t="s">
        <v>1219</v>
      </c>
      <c r="G109" s="174" t="s">
        <v>1220</v>
      </c>
      <c r="H109" s="174">
        <v>59.2</v>
      </c>
    </row>
    <row r="110" spans="3:8" ht="15">
      <c r="F110" s="174" t="s">
        <v>1221</v>
      </c>
      <c r="G110" s="174" t="s">
        <v>1113</v>
      </c>
      <c r="H110" s="174">
        <v>14.5</v>
      </c>
    </row>
    <row r="111" spans="3:8" ht="15">
      <c r="F111" s="174" t="s">
        <v>1222</v>
      </c>
      <c r="G111" s="174" t="s">
        <v>1144</v>
      </c>
      <c r="H111" s="174">
        <v>14.5</v>
      </c>
    </row>
    <row r="112" spans="3:8" ht="15">
      <c r="F112" s="174" t="s">
        <v>1223</v>
      </c>
      <c r="G112" s="174" t="s">
        <v>1218</v>
      </c>
      <c r="H112" s="174">
        <v>29</v>
      </c>
    </row>
    <row r="113" spans="6:8" ht="15">
      <c r="F113" s="174" t="s">
        <v>1224</v>
      </c>
      <c r="G113" s="174" t="s">
        <v>1218</v>
      </c>
      <c r="H113" s="174">
        <v>29</v>
      </c>
    </row>
    <row r="114" spans="6:8" ht="15">
      <c r="F114" s="174" t="s">
        <v>1225</v>
      </c>
      <c r="G114" s="174" t="s">
        <v>1218</v>
      </c>
      <c r="H114" s="174">
        <v>29.8</v>
      </c>
    </row>
    <row r="115" spans="6:8" ht="15">
      <c r="F115" s="174" t="s">
        <v>1226</v>
      </c>
      <c r="G115" s="174" t="s">
        <v>1227</v>
      </c>
      <c r="H115" s="174">
        <v>28</v>
      </c>
    </row>
    <row r="116" spans="6:8" ht="15">
      <c r="F116" s="174" t="s">
        <v>1228</v>
      </c>
      <c r="G116" s="174" t="s">
        <v>1229</v>
      </c>
      <c r="H116" s="174">
        <v>8.6999999999999993</v>
      </c>
    </row>
    <row r="117" spans="6:8" ht="15">
      <c r="F117" s="174" t="s">
        <v>1230</v>
      </c>
      <c r="G117" s="174" t="s">
        <v>1100</v>
      </c>
      <c r="H117" s="174">
        <v>16.899999999999999</v>
      </c>
    </row>
    <row r="118" spans="6:8" ht="15">
      <c r="F118" s="174" t="s">
        <v>1147</v>
      </c>
      <c r="G118" s="174" t="s">
        <v>1148</v>
      </c>
      <c r="H118" s="174">
        <v>19.3</v>
      </c>
    </row>
    <row r="119" spans="6:8" ht="15">
      <c r="F119" s="174" t="s">
        <v>1231</v>
      </c>
      <c r="G119" s="174" t="s">
        <v>1146</v>
      </c>
      <c r="H119" s="174">
        <v>11.1</v>
      </c>
    </row>
    <row r="120" spans="6:8">
      <c r="H120" s="173">
        <f>SUM(H95:H119)</f>
        <v>480.9</v>
      </c>
    </row>
    <row r="123" spans="6:8">
      <c r="F123" s="173" t="s">
        <v>1232</v>
      </c>
    </row>
    <row r="124" spans="6:8" ht="15">
      <c r="F124" s="174" t="s">
        <v>1194</v>
      </c>
      <c r="G124" s="174" t="s">
        <v>1233</v>
      </c>
      <c r="H124" s="174">
        <v>40.1</v>
      </c>
    </row>
    <row r="125" spans="6:8" ht="15">
      <c r="F125" s="174" t="s">
        <v>1196</v>
      </c>
      <c r="G125" s="174" t="s">
        <v>1151</v>
      </c>
      <c r="H125" s="174">
        <v>3.3</v>
      </c>
    </row>
    <row r="126" spans="6:8" ht="15">
      <c r="F126" s="174" t="s">
        <v>1234</v>
      </c>
      <c r="G126" s="174" t="s">
        <v>1164</v>
      </c>
      <c r="H126" s="174">
        <v>11.7</v>
      </c>
    </row>
    <row r="127" spans="6:8" ht="15">
      <c r="F127" s="174" t="s">
        <v>1235</v>
      </c>
      <c r="G127" s="174" t="s">
        <v>1236</v>
      </c>
      <c r="H127" s="174">
        <v>13</v>
      </c>
    </row>
    <row r="128" spans="6:8" ht="15">
      <c r="F128" s="174" t="s">
        <v>1237</v>
      </c>
      <c r="G128" s="174" t="s">
        <v>1238</v>
      </c>
      <c r="H128" s="174">
        <v>11.1</v>
      </c>
    </row>
    <row r="129" spans="6:8" ht="15">
      <c r="F129" s="174" t="s">
        <v>1239</v>
      </c>
      <c r="G129" s="174" t="s">
        <v>1233</v>
      </c>
      <c r="H129" s="174">
        <v>21</v>
      </c>
    </row>
    <row r="130" spans="6:8" ht="15">
      <c r="F130" s="174" t="s">
        <v>1240</v>
      </c>
      <c r="G130" s="174" t="s">
        <v>1085</v>
      </c>
      <c r="H130" s="174">
        <v>2.2999999999999998</v>
      </c>
    </row>
    <row r="131" spans="6:8" ht="15">
      <c r="F131" s="174" t="s">
        <v>1241</v>
      </c>
      <c r="G131" s="174" t="s">
        <v>1242</v>
      </c>
      <c r="H131" s="174">
        <v>2.4</v>
      </c>
    </row>
    <row r="132" spans="6:8" ht="15">
      <c r="F132" s="174" t="s">
        <v>1200</v>
      </c>
      <c r="G132" s="174" t="s">
        <v>897</v>
      </c>
      <c r="H132" s="174">
        <v>3</v>
      </c>
    </row>
    <row r="133" spans="6:8" ht="15">
      <c r="F133" s="174" t="s">
        <v>1243</v>
      </c>
      <c r="G133" s="174" t="s">
        <v>1244</v>
      </c>
      <c r="H133" s="174">
        <v>10.1</v>
      </c>
    </row>
    <row r="134" spans="6:8" ht="15">
      <c r="F134" s="174" t="s">
        <v>1245</v>
      </c>
      <c r="G134" s="174" t="s">
        <v>1246</v>
      </c>
      <c r="H134" s="174">
        <v>8.6999999999999993</v>
      </c>
    </row>
    <row r="135" spans="6:8" ht="15">
      <c r="F135" s="174" t="s">
        <v>1247</v>
      </c>
      <c r="G135" s="174" t="s">
        <v>1140</v>
      </c>
      <c r="H135" s="174">
        <v>5.7</v>
      </c>
    </row>
    <row r="136" spans="6:8" ht="15">
      <c r="F136" s="174" t="s">
        <v>1248</v>
      </c>
      <c r="G136" s="174" t="s">
        <v>1249</v>
      </c>
      <c r="H136" s="174">
        <v>7</v>
      </c>
    </row>
    <row r="137" spans="6:8" ht="15">
      <c r="F137" s="174" t="s">
        <v>1250</v>
      </c>
      <c r="G137" s="174" t="s">
        <v>1251</v>
      </c>
      <c r="H137" s="174">
        <v>77.400000000000006</v>
      </c>
    </row>
    <row r="138" spans="6:8" ht="15">
      <c r="F138" s="174" t="s">
        <v>1252</v>
      </c>
      <c r="G138" s="174" t="s">
        <v>1151</v>
      </c>
      <c r="H138" s="174">
        <v>11.4</v>
      </c>
    </row>
    <row r="139" spans="6:8" ht="15">
      <c r="F139" s="174" t="s">
        <v>1253</v>
      </c>
      <c r="G139" s="174" t="s">
        <v>1233</v>
      </c>
      <c r="H139" s="174">
        <v>21.2</v>
      </c>
    </row>
    <row r="140" spans="6:8">
      <c r="H140" s="173">
        <f>SUM(H124:H139)</f>
        <v>249.39999999999998</v>
      </c>
    </row>
    <row r="143" spans="6:8" ht="15">
      <c r="F143" s="175" t="s">
        <v>1254</v>
      </c>
    </row>
    <row r="144" spans="6:8" ht="15">
      <c r="F144" s="174" t="s">
        <v>1150</v>
      </c>
      <c r="G144" s="174" t="s">
        <v>1233</v>
      </c>
      <c r="H144" s="174">
        <v>32.5</v>
      </c>
    </row>
    <row r="145" spans="6:8" ht="15">
      <c r="F145" s="174" t="s">
        <v>1152</v>
      </c>
      <c r="G145" s="174" t="s">
        <v>1140</v>
      </c>
      <c r="H145" s="174">
        <v>10.6</v>
      </c>
    </row>
    <row r="146" spans="6:8" ht="15">
      <c r="F146" s="174" t="s">
        <v>1143</v>
      </c>
      <c r="G146" s="174" t="s">
        <v>1164</v>
      </c>
      <c r="H146" s="174">
        <v>11.1</v>
      </c>
    </row>
    <row r="147" spans="6:8" ht="15">
      <c r="F147" s="174" t="s">
        <v>1145</v>
      </c>
      <c r="G147" s="174" t="s">
        <v>1233</v>
      </c>
      <c r="H147" s="174">
        <v>10.6</v>
      </c>
    </row>
    <row r="148" spans="6:8" ht="15">
      <c r="F148" s="174" t="s">
        <v>1147</v>
      </c>
      <c r="G148" s="174" t="s">
        <v>1085</v>
      </c>
      <c r="H148" s="174">
        <v>2.2999999999999998</v>
      </c>
    </row>
    <row r="149" spans="6:8" ht="15">
      <c r="F149" s="174" t="s">
        <v>1235</v>
      </c>
      <c r="G149" s="174" t="s">
        <v>1244</v>
      </c>
      <c r="H149" s="174">
        <v>10.1</v>
      </c>
    </row>
    <row r="150" spans="6:8" ht="15">
      <c r="F150" s="174" t="s">
        <v>1255</v>
      </c>
      <c r="G150" s="174" t="s">
        <v>1246</v>
      </c>
      <c r="H150" s="174">
        <v>8.6999999999999993</v>
      </c>
    </row>
    <row r="151" spans="6:8" ht="15">
      <c r="F151" s="174" t="s">
        <v>1231</v>
      </c>
      <c r="G151" s="174" t="s">
        <v>1199</v>
      </c>
      <c r="H151" s="174">
        <v>13.3</v>
      </c>
    </row>
    <row r="152" spans="6:8" ht="15">
      <c r="F152" s="174" t="s">
        <v>1256</v>
      </c>
      <c r="G152" s="174" t="s">
        <v>1257</v>
      </c>
      <c r="H152" s="174">
        <v>12.2</v>
      </c>
    </row>
    <row r="153" spans="6:8" ht="15">
      <c r="F153" s="174" t="s">
        <v>1258</v>
      </c>
      <c r="G153" s="174" t="s">
        <v>1233</v>
      </c>
      <c r="H153" s="174">
        <v>24.3</v>
      </c>
    </row>
    <row r="154" spans="6:8" ht="11.25" customHeight="1">
      <c r="F154" s="174" t="s">
        <v>1259</v>
      </c>
      <c r="G154" s="174" t="s">
        <v>1233</v>
      </c>
      <c r="H154" s="174">
        <v>13.8</v>
      </c>
    </row>
    <row r="155" spans="6:8" ht="15">
      <c r="F155" s="174" t="s">
        <v>1247</v>
      </c>
      <c r="G155" s="174" t="s">
        <v>897</v>
      </c>
      <c r="H155" s="174">
        <v>3.2</v>
      </c>
    </row>
    <row r="156" spans="6:8" ht="15">
      <c r="F156" s="176" t="s">
        <v>1260</v>
      </c>
      <c r="G156" s="176" t="s">
        <v>1242</v>
      </c>
      <c r="H156" s="176">
        <v>2.4</v>
      </c>
    </row>
    <row r="163" spans="8:8">
      <c r="H163" s="173">
        <f>SUM(H144:H162)</f>
        <v>155.1</v>
      </c>
    </row>
    <row r="165" spans="8:8">
      <c r="H165" s="173">
        <f>H140+H163</f>
        <v>404.5</v>
      </c>
    </row>
    <row r="166" spans="8:8">
      <c r="H166" s="173">
        <f>H165-'Zestawienie pow.'!L1230</f>
        <v>21.099999999999966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</vt:i4>
      </vt:variant>
    </vt:vector>
  </HeadingPairs>
  <TitlesOfParts>
    <vt:vector size="12" baseType="lpstr">
      <vt:lpstr>BRYŁA A</vt:lpstr>
      <vt:lpstr>BRYŁA B</vt:lpstr>
      <vt:lpstr>ADMINISTRACJA</vt:lpstr>
      <vt:lpstr>Oś. Rehabilitacji</vt:lpstr>
      <vt:lpstr>Przychodnia</vt:lpstr>
      <vt:lpstr>Apteka </vt:lpstr>
      <vt:lpstr>Rehabilitacja</vt:lpstr>
      <vt:lpstr>Paw. Psych </vt:lpstr>
      <vt:lpstr>Psychiatria nowa</vt:lpstr>
      <vt:lpstr>Zespoly wyjazdowe</vt:lpstr>
      <vt:lpstr>Zestawienie pow.</vt:lpstr>
      <vt:lpstr>'Zestawienie pow.'!Obszar_wydruku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szczdari</cp:lastModifiedBy>
  <cp:revision>3</cp:revision>
  <cp:lastPrinted>2018-11-12T10:08:25Z</cp:lastPrinted>
  <dcterms:created xsi:type="dcterms:W3CDTF">2011-09-09T05:48:28Z</dcterms:created>
  <dcterms:modified xsi:type="dcterms:W3CDTF">2018-11-12T10:10:22Z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